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65" windowHeight="5130" tabRatio="500" activeTab="0"/>
  </bookViews>
  <sheets>
    <sheet name="N928ML" sheetId="1" r:id="rId1"/>
    <sheet name="N930ML" sheetId="2" r:id="rId2"/>
    <sheet name="N932ML" sheetId="3" r:id="rId3"/>
    <sheet name="N933ML" sheetId="4" r:id="rId4"/>
    <sheet name="N934ML" sheetId="5" r:id="rId5"/>
    <sheet name="N938ML" sheetId="6" r:id="rId6"/>
    <sheet name="N940ML" sheetId="7" r:id="rId7"/>
    <sheet name="N941ML" sheetId="8" r:id="rId8"/>
    <sheet name="N942ML" sheetId="9" r:id="rId9"/>
    <sheet name="N945ML" sheetId="10" r:id="rId10"/>
    <sheet name="N946ML" sheetId="11" r:id="rId11"/>
    <sheet name="N947ML" sheetId="12" r:id="rId12"/>
    <sheet name="N948ML" sheetId="13" r:id="rId13"/>
    <sheet name="N968ML" sheetId="14" r:id="rId14"/>
    <sheet name="N969ML" sheetId="15" r:id="rId15"/>
    <sheet name="P" sheetId="16" r:id="rId16"/>
    <sheet name="Q" sheetId="17" r:id="rId17"/>
    <sheet name="R" sheetId="18" r:id="rId18"/>
    <sheet name="S" sheetId="19" r:id="rId19"/>
    <sheet name="T" sheetId="20" r:id="rId20"/>
  </sheets>
  <definedNames/>
  <calcPr fullCalcOnLoad="1"/>
</workbook>
</file>

<file path=xl/sharedStrings.xml><?xml version="1.0" encoding="utf-8"?>
<sst xmlns="http://schemas.openxmlformats.org/spreadsheetml/2006/main" count="1320" uniqueCount="51">
  <si>
    <t>HOURS</t>
  </si>
  <si>
    <t>CYCLES</t>
  </si>
  <si>
    <t>Today's Date</t>
  </si>
  <si>
    <t>/          Time</t>
  </si>
  <si>
    <t>DC-9-30'S</t>
  </si>
  <si>
    <t>A/C N928ML</t>
  </si>
  <si>
    <t xml:space="preserve"> MIDWAY  </t>
  </si>
  <si>
    <t>AIRLINES</t>
  </si>
  <si>
    <t>SCHEDULED MAINTENANCE</t>
  </si>
  <si>
    <t>AVERAGED</t>
  </si>
  <si>
    <t>DATE:</t>
  </si>
  <si>
    <t>HOURS:</t>
  </si>
  <si>
    <t>CYCLES:</t>
  </si>
  <si>
    <t xml:space="preserve">    CYC/D</t>
  </si>
  <si>
    <t xml:space="preserve"> </t>
  </si>
  <si>
    <t>/</t>
  </si>
  <si>
    <t xml:space="preserve">    HRS/D</t>
  </si>
  <si>
    <t>LAST ACC.</t>
  </si>
  <si>
    <t>EST CYCL</t>
  </si>
  <si>
    <t>EST. NEXT</t>
  </si>
  <si>
    <t>CHKS &amp; REQUIRED HRS</t>
  </si>
  <si>
    <t>CK. HOURS</t>
  </si>
  <si>
    <t>NEXT CK</t>
  </si>
  <si>
    <t>DUE DATE</t>
  </si>
  <si>
    <t>HRS FOR CK</t>
  </si>
  <si>
    <t>"R" CK  AT  0125 HRS</t>
  </si>
  <si>
    <t>NEXT "R" AT 0250 HRS</t>
  </si>
  <si>
    <t>"A" BLK  AT 0400 HRS</t>
  </si>
  <si>
    <t>MID-C CK AT 1600 HRS</t>
  </si>
  <si>
    <t>A/C NEXT SCHED CHECK</t>
  </si>
  <si>
    <t>A-1</t>
  </si>
  <si>
    <t>DAILY  A/C  UTILIZATION</t>
  </si>
  <si>
    <t>A/C N930ML</t>
  </si>
  <si>
    <t>A/C N932ML</t>
  </si>
  <si>
    <t>A/C N933ML</t>
  </si>
  <si>
    <t>A/C N934ML</t>
  </si>
  <si>
    <t>A/C N938ML</t>
  </si>
  <si>
    <t>A/C N940ML</t>
  </si>
  <si>
    <t>A/C N941ML</t>
  </si>
  <si>
    <t>A/C N942ML</t>
  </si>
  <si>
    <t>A/C N945ML</t>
  </si>
  <si>
    <t>A/C N946ML</t>
  </si>
  <si>
    <t>A/C N947ML</t>
  </si>
  <si>
    <t>A/C N968ML</t>
  </si>
  <si>
    <t>A/C N969ML</t>
  </si>
  <si>
    <t>|</t>
  </si>
  <si>
    <t>=</t>
  </si>
  <si>
    <t>A/C # N928ML</t>
  </si>
  <si>
    <t xml:space="preserve">MIDWAY </t>
  </si>
  <si>
    <t>CYC. BOOK LATEST ENTRY:</t>
  </si>
  <si>
    <t>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</si>
</sst>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[&lt;36526]mm/dd/yy;mm/dd/yyyy"/>
    <numFmt numFmtId="167" formatCode="mmmm\ d\,\ yyyy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2"/>
      <name val="Arial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7" fontId="0" fillId="0" borderId="0" applyFill="0" applyBorder="0" applyAlignment="0" applyProtection="0"/>
    <xf numFmtId="2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41">
    <xf numFmtId="0" fontId="0" fillId="0" borderId="0" xfId="0" applyAlignment="1">
      <alignment/>
    </xf>
    <xf numFmtId="165" fontId="0" fillId="0" borderId="0" xfId="23" applyNumberFormat="1" applyFont="1" applyAlignment="1" applyProtection="1">
      <alignment/>
      <protection locked="0"/>
    </xf>
    <xf numFmtId="0" fontId="0" fillId="0" borderId="0" xfId="23" applyFont="1" applyAlignment="1" applyProtection="1">
      <alignment/>
      <protection locked="0"/>
    </xf>
    <xf numFmtId="1" fontId="0" fillId="0" borderId="0" xfId="23" applyNumberFormat="1" applyFont="1" applyAlignment="1">
      <alignment/>
    </xf>
    <xf numFmtId="1" fontId="0" fillId="0" borderId="0" xfId="23" applyNumberFormat="1" applyFont="1" applyAlignment="1" applyProtection="1">
      <alignment/>
      <protection locked="0"/>
    </xf>
    <xf numFmtId="166" fontId="6" fillId="0" borderId="0" xfId="23" applyNumberFormat="1" applyFont="1" applyAlignment="1" applyProtection="1">
      <alignment/>
      <protection locked="0"/>
    </xf>
    <xf numFmtId="1" fontId="6" fillId="0" borderId="0" xfId="23" applyNumberFormat="1" applyFont="1" applyAlignment="1" applyProtection="1">
      <alignment/>
      <protection locked="0"/>
    </xf>
    <xf numFmtId="0" fontId="6" fillId="0" borderId="0" xfId="23" applyFont="1" applyAlignment="1" applyProtection="1">
      <alignment/>
      <protection locked="0"/>
    </xf>
    <xf numFmtId="165" fontId="6" fillId="0" borderId="0" xfId="23" applyNumberFormat="1" applyFont="1" applyAlignment="1" applyProtection="1">
      <alignment/>
      <protection locked="0"/>
    </xf>
    <xf numFmtId="166" fontId="0" fillId="0" borderId="0" xfId="23" applyNumberFormat="1" applyFont="1" applyAlignment="1" applyProtection="1">
      <alignment/>
      <protection locked="0"/>
    </xf>
    <xf numFmtId="0" fontId="1" fillId="0" borderId="0" xfId="23" applyFont="1" applyAlignment="1" applyProtection="1">
      <alignment/>
      <protection locked="0"/>
    </xf>
    <xf numFmtId="166" fontId="1" fillId="0" borderId="0" xfId="23" applyNumberFormat="1" applyFont="1" applyAlignment="1" applyProtection="1">
      <alignment/>
      <protection locked="0"/>
    </xf>
    <xf numFmtId="0" fontId="3" fillId="0" borderId="0" xfId="23" applyFont="1" applyAlignment="1" applyProtection="1">
      <alignment/>
      <protection locked="0"/>
    </xf>
    <xf numFmtId="20" fontId="0" fillId="0" borderId="0" xfId="23" applyNumberFormat="1" applyFont="1" applyAlignment="1" applyProtection="1">
      <alignment/>
      <protection locked="0"/>
    </xf>
    <xf numFmtId="0" fontId="0" fillId="0" borderId="2" xfId="23" applyFont="1" applyBorder="1" applyAlignment="1" applyProtection="1">
      <alignment/>
      <protection locked="0"/>
    </xf>
    <xf numFmtId="0" fontId="0" fillId="0" borderId="3" xfId="23" applyFont="1" applyBorder="1" applyAlignment="1">
      <alignment/>
    </xf>
    <xf numFmtId="0" fontId="1" fillId="0" borderId="4" xfId="23" applyFont="1" applyBorder="1" applyAlignment="1" applyProtection="1">
      <alignment/>
      <protection locked="0"/>
    </xf>
    <xf numFmtId="166" fontId="6" fillId="0" borderId="4" xfId="23" applyNumberFormat="1" applyFont="1" applyBorder="1" applyAlignment="1" applyProtection="1">
      <alignment/>
      <protection locked="0"/>
    </xf>
    <xf numFmtId="1" fontId="0" fillId="0" borderId="5" xfId="23" applyNumberFormat="1" applyFont="1" applyBorder="1" applyAlignment="1" applyProtection="1">
      <alignment/>
      <protection locked="0"/>
    </xf>
    <xf numFmtId="165" fontId="0" fillId="0" borderId="5" xfId="23" applyNumberFormat="1" applyFont="1" applyBorder="1" applyAlignment="1" applyProtection="1">
      <alignment/>
      <protection locked="0"/>
    </xf>
    <xf numFmtId="0" fontId="0" fillId="0" borderId="5" xfId="23" applyFont="1" applyBorder="1" applyAlignment="1">
      <alignment/>
    </xf>
    <xf numFmtId="0" fontId="0" fillId="0" borderId="6" xfId="23" applyFont="1" applyBorder="1" applyAlignment="1">
      <alignment/>
    </xf>
    <xf numFmtId="0" fontId="0" fillId="0" borderId="7" xfId="23" applyFont="1" applyBorder="1" applyAlignment="1" applyProtection="1">
      <alignment/>
      <protection locked="0"/>
    </xf>
    <xf numFmtId="0" fontId="0" fillId="0" borderId="8" xfId="23" applyFont="1" applyBorder="1" applyAlignment="1">
      <alignment/>
    </xf>
    <xf numFmtId="1" fontId="0" fillId="0" borderId="7" xfId="23" applyNumberFormat="1" applyFont="1" applyBorder="1" applyAlignment="1" applyProtection="1">
      <alignment/>
      <protection locked="0"/>
    </xf>
    <xf numFmtId="0" fontId="0" fillId="0" borderId="9" xfId="23" applyFont="1" applyBorder="1" applyAlignment="1" applyProtection="1">
      <alignment/>
      <protection locked="0"/>
    </xf>
    <xf numFmtId="0" fontId="6" fillId="0" borderId="9" xfId="23" applyFont="1" applyBorder="1" applyAlignment="1" applyProtection="1">
      <alignment/>
      <protection locked="0"/>
    </xf>
    <xf numFmtId="0" fontId="0" fillId="0" borderId="9" xfId="23" applyFont="1" applyBorder="1" applyAlignment="1">
      <alignment/>
    </xf>
    <xf numFmtId="0" fontId="0" fillId="0" borderId="8" xfId="23" applyFont="1" applyBorder="1" applyAlignment="1" applyProtection="1">
      <alignment/>
      <protection locked="0"/>
    </xf>
    <xf numFmtId="1" fontId="6" fillId="0" borderId="10" xfId="23" applyNumberFormat="1" applyFont="1" applyBorder="1" applyAlignment="1" applyProtection="1">
      <alignment/>
      <protection locked="0"/>
    </xf>
    <xf numFmtId="1" fontId="0" fillId="0" borderId="10" xfId="23" applyNumberFormat="1" applyFont="1" applyBorder="1" applyAlignment="1" applyProtection="1">
      <alignment/>
      <protection locked="0"/>
    </xf>
    <xf numFmtId="166" fontId="0" fillId="0" borderId="10" xfId="23" applyNumberFormat="1" applyFont="1" applyBorder="1" applyAlignment="1" applyProtection="1">
      <alignment/>
      <protection locked="0"/>
    </xf>
    <xf numFmtId="0" fontId="0" fillId="0" borderId="10" xfId="23" applyFont="1" applyBorder="1" applyAlignment="1">
      <alignment/>
    </xf>
    <xf numFmtId="0" fontId="1" fillId="0" borderId="7" xfId="23" applyFont="1" applyBorder="1" applyAlignment="1" applyProtection="1">
      <alignment/>
      <protection locked="0"/>
    </xf>
    <xf numFmtId="0" fontId="1" fillId="0" borderId="8" xfId="23" applyFont="1" applyBorder="1" applyAlignment="1">
      <alignment/>
    </xf>
    <xf numFmtId="0" fontId="1" fillId="0" borderId="11" xfId="23" applyFont="1" applyBorder="1" applyAlignment="1" applyProtection="1">
      <alignment/>
      <protection locked="0"/>
    </xf>
    <xf numFmtId="0" fontId="1" fillId="0" borderId="12" xfId="23" applyFont="1" applyBorder="1" applyAlignment="1" applyProtection="1">
      <alignment/>
      <protection locked="0"/>
    </xf>
    <xf numFmtId="0" fontId="5" fillId="0" borderId="3" xfId="23" applyFont="1" applyBorder="1" applyAlignment="1" applyProtection="1">
      <alignment/>
      <protection locked="0"/>
    </xf>
    <xf numFmtId="0" fontId="4" fillId="0" borderId="6" xfId="23" applyFont="1" applyBorder="1" applyAlignment="1" applyProtection="1">
      <alignment/>
      <protection locked="0"/>
    </xf>
    <xf numFmtId="0" fontId="4" fillId="0" borderId="3" xfId="23" applyFont="1" applyBorder="1" applyAlignment="1" applyProtection="1">
      <alignment/>
      <protection locked="0"/>
    </xf>
    <xf numFmtId="0" fontId="4" fillId="0" borderId="3" xfId="23" applyFont="1" applyBorder="1" applyAlignment="1">
      <alignment/>
    </xf>
  </cellXfs>
  <cellStyles count="12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normal" xfId="23"/>
    <cellStyle name="Percent" xfId="24"/>
    <cellStyle name="Tot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S182"/>
  <sheetViews>
    <sheetView showGridLines="0" tabSelected="1" showOutlineSymbols="0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3" width="12.00390625" style="0" customWidth="1"/>
    <col min="4" max="4" width="10.28125" style="0" customWidth="1"/>
    <col min="5" max="5" width="11.140625" style="0" customWidth="1"/>
    <col min="6" max="6" width="12.8515625" style="0" customWidth="1"/>
    <col min="7" max="7" width="11.140625" style="0" customWidth="1"/>
    <col min="8" max="9" width="12.00390625" style="0" customWidth="1"/>
    <col min="10" max="10" width="12.8515625" style="0" customWidth="1"/>
    <col min="11" max="11" width="19.00390625" style="0" customWidth="1"/>
    <col min="12" max="12" width="23.421875" style="0" customWidth="1"/>
    <col min="13" max="13" width="2.28125" style="0" customWidth="1"/>
    <col min="14" max="14" width="11.140625" style="0" customWidth="1"/>
    <col min="15" max="15" width="2.28125" style="0" customWidth="1"/>
    <col min="16" max="16" width="10.28125" style="0" customWidth="1"/>
    <col min="17" max="17" width="2.28125" style="0" customWidth="1"/>
    <col min="18" max="18" width="10.28125" style="0" customWidth="1"/>
    <col min="19" max="19" width="2.28125" style="0" customWidth="1"/>
    <col min="20" max="20" width="12.8515625" style="0" customWidth="1"/>
    <col min="21" max="21" width="2.28125" style="0" customWidth="1"/>
    <col min="22" max="22" width="3.28125" style="0" customWidth="1"/>
  </cols>
  <sheetData>
    <row r="1" spans="2:7" ht="16.5" customHeight="1">
      <c r="B1" s="2"/>
      <c r="C1" s="2" t="s">
        <v>0</v>
      </c>
      <c r="D1" s="2"/>
      <c r="E1" s="2" t="s">
        <v>1</v>
      </c>
      <c r="F1" s="2" t="s">
        <v>2</v>
      </c>
      <c r="G1" s="2" t="s">
        <v>3</v>
      </c>
    </row>
    <row r="2" spans="1:7" ht="16.5" customHeight="1">
      <c r="A2" s="2" t="s">
        <v>4</v>
      </c>
      <c r="B2" s="2"/>
      <c r="C2" s="8">
        <v>8.6</v>
      </c>
      <c r="D2" s="1"/>
      <c r="E2" s="8">
        <v>7</v>
      </c>
      <c r="F2" s="9">
        <f ca="1">NOW()</f>
        <v>38717.902723148145</v>
      </c>
      <c r="G2" s="13">
        <f ca="1">NOW()</f>
        <v>38717.902723148145</v>
      </c>
    </row>
    <row r="3" spans="1:7" ht="16.5" customHeight="1">
      <c r="A3" s="14" t="s">
        <v>5</v>
      </c>
      <c r="B3" s="37" t="s">
        <v>6</v>
      </c>
      <c r="C3" s="37" t="s">
        <v>7</v>
      </c>
      <c r="D3" s="39" t="s">
        <v>8</v>
      </c>
      <c r="E3" s="39"/>
      <c r="F3" s="40"/>
      <c r="G3" s="38" t="s">
        <v>9</v>
      </c>
    </row>
    <row r="4" spans="1:10" ht="16.5" customHeight="1">
      <c r="A4" s="16" t="s">
        <v>10</v>
      </c>
      <c r="B4" s="2"/>
      <c r="C4" s="10" t="s">
        <v>11</v>
      </c>
      <c r="D4" s="2"/>
      <c r="E4" s="10" t="s">
        <v>12</v>
      </c>
      <c r="F4" s="10" t="s">
        <v>13</v>
      </c>
      <c r="G4" s="18">
        <f>($E$2)</f>
        <v>7</v>
      </c>
      <c r="H4" s="2" t="s">
        <v>14</v>
      </c>
      <c r="I4" s="2" t="s">
        <v>14</v>
      </c>
      <c r="J4" s="2" t="s">
        <v>14</v>
      </c>
    </row>
    <row r="5" spans="1:8" ht="16.5" customHeight="1">
      <c r="A5" s="17">
        <v>33496</v>
      </c>
      <c r="B5" s="2" t="s">
        <v>15</v>
      </c>
      <c r="C5" s="6">
        <v>55681</v>
      </c>
      <c r="D5" s="2" t="s">
        <v>15</v>
      </c>
      <c r="E5" s="6">
        <v>57074</v>
      </c>
      <c r="F5" s="11" t="s">
        <v>16</v>
      </c>
      <c r="G5" s="19">
        <f>($C$2)</f>
        <v>8.6</v>
      </c>
      <c r="H5" s="2"/>
    </row>
    <row r="6" spans="1:8" ht="16.5" customHeight="1">
      <c r="A6" s="14"/>
      <c r="B6" s="15"/>
      <c r="C6" s="35" t="s">
        <v>17</v>
      </c>
      <c r="D6" s="35" t="s">
        <v>18</v>
      </c>
      <c r="E6" s="35" t="s">
        <v>19</v>
      </c>
      <c r="F6" s="35" t="s">
        <v>19</v>
      </c>
      <c r="G6" s="21"/>
      <c r="H6" s="2"/>
    </row>
    <row r="7" spans="1:8" ht="16.5" customHeight="1">
      <c r="A7" s="33" t="s">
        <v>20</v>
      </c>
      <c r="B7" s="34"/>
      <c r="C7" s="36" t="s">
        <v>21</v>
      </c>
      <c r="D7" s="36" t="s">
        <v>22</v>
      </c>
      <c r="E7" s="36" t="s">
        <v>23</v>
      </c>
      <c r="F7" s="36" t="s">
        <v>24</v>
      </c>
      <c r="G7" s="20"/>
      <c r="H7" s="2" t="s">
        <v>14</v>
      </c>
    </row>
    <row r="8" spans="1:8" ht="16.5" customHeight="1">
      <c r="A8" s="24" t="s">
        <v>25</v>
      </c>
      <c r="B8" s="23"/>
      <c r="C8" s="29">
        <v>55681</v>
      </c>
      <c r="D8" s="30">
        <f>(E8-A5)*G4+E5</f>
        <v>57159.6441860465</v>
      </c>
      <c r="E8" s="31">
        <f>(C8+125-C5)/G5+A5-2.3</f>
        <v>33508.23488372093</v>
      </c>
      <c r="F8" s="32">
        <f>(C8+125)</f>
        <v>55806</v>
      </c>
      <c r="G8" s="20"/>
      <c r="H8" s="2" t="s">
        <v>14</v>
      </c>
    </row>
    <row r="9" spans="1:7" ht="16.5" customHeight="1">
      <c r="A9" s="24" t="s">
        <v>26</v>
      </c>
      <c r="B9" s="23"/>
      <c r="C9" s="29">
        <f>(C8)</f>
        <v>55681</v>
      </c>
      <c r="D9" s="30">
        <f>(E9-A5)*G4+E5</f>
        <v>57247.38837209302</v>
      </c>
      <c r="E9" s="31">
        <f>(C9+250-C5)/G5+A5-4.3</f>
        <v>33520.76976744186</v>
      </c>
      <c r="F9" s="30">
        <f>(C9+250)</f>
        <v>55931</v>
      </c>
      <c r="G9" s="20"/>
    </row>
    <row r="10" spans="1:7" ht="16.5" customHeight="1">
      <c r="A10" s="24" t="s">
        <v>27</v>
      </c>
      <c r="B10" s="23"/>
      <c r="C10" s="29">
        <v>55434</v>
      </c>
      <c r="D10" s="30">
        <f>(E10-A5)*G4+E5</f>
        <v>57182.43488372092</v>
      </c>
      <c r="E10" s="31">
        <f>(C10+400-C5)/G5+A5-2.3</f>
        <v>33511.49069767442</v>
      </c>
      <c r="F10" s="30">
        <f>(C10+400)</f>
        <v>55834</v>
      </c>
      <c r="G10" s="20"/>
    </row>
    <row r="11" spans="1:7" ht="16.5" customHeight="1">
      <c r="A11" s="24" t="s">
        <v>28</v>
      </c>
      <c r="B11" s="23"/>
      <c r="C11" s="29">
        <v>55516</v>
      </c>
      <c r="D11" s="30">
        <f>(E11-A5)*G4+E5</f>
        <v>58225.923255813956</v>
      </c>
      <c r="E11" s="31">
        <f>(C11+1600-C5)/G5+A5-2.3</f>
        <v>33660.56046511628</v>
      </c>
      <c r="F11" s="30">
        <f>(C11+1600)</f>
        <v>57116</v>
      </c>
      <c r="G11" s="20"/>
    </row>
    <row r="12" spans="1:7" ht="16.5" customHeight="1">
      <c r="A12" s="22" t="s">
        <v>29</v>
      </c>
      <c r="B12" s="25"/>
      <c r="C12" s="26" t="s">
        <v>30</v>
      </c>
      <c r="D12" s="27"/>
      <c r="E12" s="25"/>
      <c r="F12" s="25"/>
      <c r="G12" s="28"/>
    </row>
    <row r="13" ht="15.75" customHeight="1"/>
    <row r="14" ht="12" customHeight="1"/>
    <row r="15" spans="23:45" ht="12" customHeight="1"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ht="12" customHeight="1"/>
    <row r="17" ht="12" customHeight="1"/>
    <row r="18" spans="23:45" ht="12" customHeight="1"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8:45" ht="12" customHeight="1">
      <c r="H19" s="2" t="s">
        <v>14</v>
      </c>
      <c r="I19" s="2" t="s">
        <v>14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8:45" ht="12" customHeight="1">
      <c r="H20" s="2"/>
      <c r="I20" s="2"/>
      <c r="J20" s="2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2:10" ht="12.75">
      <c r="B21" s="2" t="s">
        <v>14</v>
      </c>
      <c r="C21" s="2" t="s">
        <v>14</v>
      </c>
      <c r="D21" s="2" t="s">
        <v>14</v>
      </c>
      <c r="E21" s="2" t="s">
        <v>14</v>
      </c>
      <c r="F21" s="2" t="s">
        <v>14</v>
      </c>
      <c r="G21" s="2" t="s">
        <v>14</v>
      </c>
      <c r="H21" s="2" t="s">
        <v>14</v>
      </c>
      <c r="I21" s="2" t="s">
        <v>14</v>
      </c>
      <c r="J21" s="2" t="s">
        <v>14</v>
      </c>
    </row>
    <row r="24" spans="23:45" ht="12.75"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9" spans="24:45" ht="12.75"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24:45" ht="12.75"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22:45" ht="12.75">
      <c r="V31" s="3" t="s">
        <v>14</v>
      </c>
      <c r="W31" t="s">
        <v>14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22:45" ht="12.75"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22:45" ht="12.75"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22:45" ht="12.75"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22:45" ht="12.75"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8" spans="22:45" ht="12.75"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22:45" ht="12.75"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22:45" ht="12.75"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22:45" ht="12.75"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4" spans="22:45" ht="12.75"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9" spans="22:45" ht="12.75">
      <c r="V49" s="3" t="s">
        <v>14</v>
      </c>
      <c r="W49" t="s">
        <v>14</v>
      </c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22:45" ht="12.75">
      <c r="V50" s="3" t="s">
        <v>14</v>
      </c>
      <c r="W50" t="s">
        <v>14</v>
      </c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22:45" ht="12.75"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24:45" ht="12.75"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24:45" ht="12.75"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22:45" ht="12.75">
      <c r="V54" s="3" t="s">
        <v>14</v>
      </c>
      <c r="W54" t="s">
        <v>14</v>
      </c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22:45" ht="12.75"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8" spans="22:45" ht="12.75"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22:45" ht="12.75"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22:45" ht="12.75"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22:45" ht="12.75"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4" spans="22:45" ht="12.75"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22:23" ht="12.75">
      <c r="V65" s="3"/>
      <c r="W65" s="3"/>
    </row>
    <row r="68" spans="22:23" ht="12.75">
      <c r="V68" s="3"/>
      <c r="W68" s="3"/>
    </row>
    <row r="69" spans="22:45" ht="12.75"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22:45" ht="12.75">
      <c r="V70" s="3" t="s">
        <v>14</v>
      </c>
      <c r="W70" t="s">
        <v>14</v>
      </c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22:45" ht="12.75"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22:45" ht="12.75"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22:45" ht="12.75"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22:45" ht="12.75"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22:45" ht="12.75"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8" spans="22:45" ht="12.75"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22:45" ht="12.75"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</row>
    <row r="80" spans="22:45" ht="12.75"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22:45" ht="12.75"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  <row r="84" spans="22:45" ht="12.75"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9" spans="22:45" ht="12.75"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</row>
    <row r="90" spans="22:45" ht="12.75">
      <c r="V90" s="3" t="s">
        <v>14</v>
      </c>
      <c r="W90" t="s">
        <v>14</v>
      </c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spans="22:45" ht="12.75"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22:45" ht="12.75"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22:45" ht="12.75"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22:45" ht="12.75"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spans="22:45" ht="12.75"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8" spans="22:45" ht="12.75"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spans="22:45" ht="12.75"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</row>
    <row r="100" spans="22:45" ht="12.75"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</row>
    <row r="101" spans="22:45" ht="12.75"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</row>
    <row r="104" spans="22:45" ht="12.75"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</row>
    <row r="109" spans="22:45" ht="12.75"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</row>
    <row r="110" spans="22:45" ht="12.75">
      <c r="V110" s="3" t="s">
        <v>14</v>
      </c>
      <c r="W110" t="s">
        <v>14</v>
      </c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</row>
    <row r="111" spans="22:45" ht="12.75"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</row>
    <row r="112" spans="22:45" ht="12.75"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22:45" ht="12.75"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</row>
    <row r="114" spans="22:45" ht="12.75"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22:45" ht="12.75"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</row>
    <row r="118" spans="22:45" ht="12.75"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</row>
    <row r="119" spans="22:45" ht="12.75"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</row>
    <row r="120" spans="22:45" ht="12.75"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</row>
    <row r="121" spans="22:45" ht="12.75"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</row>
    <row r="129" spans="22:45" ht="12.75"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</row>
    <row r="130" spans="22:45" ht="12.75">
      <c r="V130" s="3" t="s">
        <v>14</v>
      </c>
      <c r="W130" t="s">
        <v>14</v>
      </c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</row>
    <row r="131" spans="22:45" ht="12.75"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</row>
    <row r="132" spans="22:45" ht="12.75"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</row>
    <row r="133" spans="22:45" ht="12.75"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</row>
    <row r="134" spans="22:45" ht="12.75"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</row>
    <row r="135" spans="22:45" ht="12.75"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</row>
    <row r="138" spans="22:45" ht="12.75"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</row>
    <row r="139" spans="22:45" ht="12.75"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</row>
    <row r="140" spans="22:45" ht="12.75"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</row>
    <row r="141" spans="22:45" ht="12.75"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</row>
    <row r="144" spans="22:23" ht="12.75">
      <c r="V144" s="3"/>
      <c r="W144" s="3"/>
    </row>
    <row r="149" spans="22:23" ht="12.75">
      <c r="V149" s="3"/>
      <c r="W149" s="3"/>
    </row>
    <row r="150" spans="22:23" ht="12.75">
      <c r="V150" s="3" t="s">
        <v>14</v>
      </c>
      <c r="W150" t="s">
        <v>14</v>
      </c>
    </row>
    <row r="151" spans="22:23" ht="12.75">
      <c r="V151" s="3"/>
      <c r="W151" s="3"/>
    </row>
    <row r="152" spans="22:23" ht="12.75">
      <c r="V152" s="3"/>
      <c r="W152" s="3"/>
    </row>
    <row r="153" spans="22:23" ht="12.75">
      <c r="V153" s="3"/>
      <c r="W153" s="3"/>
    </row>
    <row r="154" spans="22:23" ht="12.75">
      <c r="V154" s="3"/>
      <c r="W154" s="3"/>
    </row>
    <row r="155" spans="22:23" ht="12.75">
      <c r="V155" s="3"/>
      <c r="W155" s="3"/>
    </row>
    <row r="158" spans="22:23" ht="12.75">
      <c r="V158" s="3"/>
      <c r="W158" s="3"/>
    </row>
    <row r="159" spans="22:23" ht="12.75">
      <c r="V159" s="3"/>
      <c r="W159" s="3"/>
    </row>
    <row r="160" spans="22:23" ht="12.75">
      <c r="V160" s="3"/>
      <c r="W160" s="3"/>
    </row>
    <row r="161" spans="22:23" ht="12.75">
      <c r="V161" s="3"/>
      <c r="W161" s="3"/>
    </row>
    <row r="162" spans="22:23" ht="12.75">
      <c r="V162" s="3"/>
      <c r="W162" s="3"/>
    </row>
    <row r="169" spans="22:23" ht="12.75">
      <c r="V169" s="3"/>
      <c r="W169" s="3"/>
    </row>
    <row r="170" spans="22:23" ht="12.75">
      <c r="V170" s="3" t="s">
        <v>14</v>
      </c>
      <c r="W170" t="s">
        <v>14</v>
      </c>
    </row>
    <row r="171" spans="22:23" ht="12.75">
      <c r="V171" s="3"/>
      <c r="W171" s="3"/>
    </row>
    <row r="172" spans="22:23" ht="12.75">
      <c r="V172" s="3"/>
      <c r="W172" s="3"/>
    </row>
    <row r="173" spans="22:23" ht="12.75">
      <c r="V173" s="3"/>
      <c r="W173" s="3"/>
    </row>
    <row r="174" spans="22:23" ht="12.75">
      <c r="V174" s="3"/>
      <c r="W174" s="3"/>
    </row>
    <row r="175" spans="22:23" ht="12.75">
      <c r="V175" s="3"/>
      <c r="W175" s="3"/>
    </row>
    <row r="178" spans="22:23" ht="12.75">
      <c r="V178" s="3"/>
      <c r="W178" s="3"/>
    </row>
    <row r="179" spans="22:23" ht="12.75">
      <c r="V179" s="3"/>
      <c r="W179" s="3"/>
    </row>
    <row r="180" spans="22:23" ht="12.75">
      <c r="V180" s="3"/>
      <c r="W180" s="3"/>
    </row>
    <row r="181" spans="22:23" ht="12.75">
      <c r="V181" s="3"/>
      <c r="W181" s="3"/>
    </row>
    <row r="182" spans="22:23" ht="12.75">
      <c r="V182" s="3"/>
      <c r="W182" s="3"/>
    </row>
  </sheetData>
  <sheetProtection sheet="1"/>
  <printOptions/>
  <pageMargins left="0" right="0" top="0.6597222222222222" bottom="0.6597222222222222" header="0.15972222222222224" footer="0.15972222222222224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0"/>
  <sheetViews>
    <sheetView showGridLines="0" showOutlineSymbols="0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3" width="12.00390625" style="0" customWidth="1"/>
    <col min="4" max="4" width="10.28125" style="0" customWidth="1"/>
    <col min="5" max="5" width="11.140625" style="0" customWidth="1"/>
    <col min="6" max="6" width="12.8515625" style="0" customWidth="1"/>
    <col min="7" max="7" width="11.140625" style="0" customWidth="1"/>
    <col min="8" max="11" width="9.421875" style="0" customWidth="1"/>
  </cols>
  <sheetData>
    <row r="1" spans="1:11" ht="16.5" customHeight="1">
      <c r="A1" s="2" t="s">
        <v>31</v>
      </c>
      <c r="B1" s="2"/>
      <c r="C1" s="2" t="s">
        <v>0</v>
      </c>
      <c r="D1" s="2"/>
      <c r="E1" s="2" t="s">
        <v>1</v>
      </c>
      <c r="F1" s="2" t="s">
        <v>2</v>
      </c>
      <c r="G1" s="2" t="s">
        <v>3</v>
      </c>
      <c r="H1" s="2"/>
      <c r="I1" s="2"/>
      <c r="J1" s="2"/>
      <c r="K1" s="2"/>
    </row>
    <row r="2" spans="1:11" ht="16.5" customHeight="1">
      <c r="A2" s="2" t="s">
        <v>4</v>
      </c>
      <c r="B2" s="2"/>
      <c r="C2" s="8">
        <v>8.6</v>
      </c>
      <c r="D2" s="1"/>
      <c r="E2" s="8">
        <v>7</v>
      </c>
      <c r="F2" s="9">
        <f ca="1">NOW()</f>
        <v>38717.902723148145</v>
      </c>
      <c r="G2" s="13">
        <f ca="1">NOW()</f>
        <v>38717.902723148145</v>
      </c>
      <c r="H2" s="9"/>
      <c r="I2" s="2"/>
      <c r="J2" s="13"/>
      <c r="K2" s="2"/>
    </row>
    <row r="3" spans="1:11" ht="16.5" customHeight="1">
      <c r="A3" s="14" t="s">
        <v>40</v>
      </c>
      <c r="B3" s="37" t="s">
        <v>6</v>
      </c>
      <c r="C3" s="37" t="s">
        <v>7</v>
      </c>
      <c r="D3" s="39" t="s">
        <v>8</v>
      </c>
      <c r="E3" s="39"/>
      <c r="F3" s="40"/>
      <c r="G3" s="38" t="s">
        <v>9</v>
      </c>
      <c r="H3" s="2"/>
      <c r="I3" s="2"/>
      <c r="J3" s="2"/>
      <c r="K3" s="2"/>
    </row>
    <row r="4" spans="1:11" ht="16.5" customHeight="1">
      <c r="A4" s="16" t="s">
        <v>10</v>
      </c>
      <c r="B4" s="2"/>
      <c r="C4" s="10" t="s">
        <v>11</v>
      </c>
      <c r="D4" s="2"/>
      <c r="E4" s="10" t="s">
        <v>12</v>
      </c>
      <c r="F4" s="10" t="s">
        <v>13</v>
      </c>
      <c r="G4" s="18">
        <f>('N928ML'!$E$2)</f>
        <v>7</v>
      </c>
      <c r="H4" s="2"/>
      <c r="I4" s="2"/>
      <c r="K4" s="2"/>
    </row>
    <row r="5" spans="1:11" ht="16.5" customHeight="1">
      <c r="A5" s="17">
        <v>33496</v>
      </c>
      <c r="B5" s="2" t="s">
        <v>15</v>
      </c>
      <c r="C5" s="6">
        <v>55681</v>
      </c>
      <c r="D5" s="2" t="s">
        <v>15</v>
      </c>
      <c r="E5" s="6">
        <v>57074</v>
      </c>
      <c r="F5" s="11" t="s">
        <v>16</v>
      </c>
      <c r="G5" s="19">
        <f>('N928ML'!$C$2)</f>
        <v>8.6</v>
      </c>
      <c r="H5" s="2"/>
      <c r="I5" s="2"/>
      <c r="J5" s="2"/>
      <c r="K5" s="2"/>
    </row>
    <row r="6" spans="1:11" ht="16.5" customHeight="1">
      <c r="A6" s="14"/>
      <c r="B6" s="15"/>
      <c r="C6" s="35" t="s">
        <v>17</v>
      </c>
      <c r="D6" s="35" t="s">
        <v>18</v>
      </c>
      <c r="E6" s="35" t="s">
        <v>19</v>
      </c>
      <c r="F6" s="35" t="s">
        <v>19</v>
      </c>
      <c r="G6" s="21"/>
      <c r="H6" s="10"/>
      <c r="I6" s="2"/>
      <c r="J6" s="4"/>
      <c r="K6" s="2"/>
    </row>
    <row r="7" spans="1:11" ht="16.5" customHeight="1">
      <c r="A7" s="33" t="s">
        <v>20</v>
      </c>
      <c r="B7" s="34"/>
      <c r="C7" s="36" t="s">
        <v>21</v>
      </c>
      <c r="D7" s="36" t="s">
        <v>22</v>
      </c>
      <c r="E7" s="36" t="s">
        <v>23</v>
      </c>
      <c r="F7" s="36" t="s">
        <v>24</v>
      </c>
      <c r="G7" s="20"/>
      <c r="H7" s="11"/>
      <c r="I7" s="2"/>
      <c r="J7" s="1"/>
      <c r="K7" s="2"/>
    </row>
    <row r="8" spans="1:11" ht="16.5" customHeight="1">
      <c r="A8" s="24" t="s">
        <v>25</v>
      </c>
      <c r="B8" s="23"/>
      <c r="C8" s="29">
        <v>55681</v>
      </c>
      <c r="D8" s="30">
        <f>(E8-A5)*G4+E5</f>
        <v>57159.6441860465</v>
      </c>
      <c r="E8" s="31">
        <f>(C8+125-C5)/G5+A5-2.3</f>
        <v>33508.23488372093</v>
      </c>
      <c r="F8" s="32">
        <f>(C8+125)</f>
        <v>55806</v>
      </c>
      <c r="G8" s="20"/>
      <c r="H8" s="2"/>
      <c r="I8" s="2"/>
      <c r="J8" s="2"/>
      <c r="K8" s="2"/>
    </row>
    <row r="9" spans="1:11" ht="16.5" customHeight="1">
      <c r="A9" s="24" t="s">
        <v>26</v>
      </c>
      <c r="B9" s="23"/>
      <c r="C9" s="29">
        <f>(C8)</f>
        <v>55681</v>
      </c>
      <c r="D9" s="30">
        <f>(E9-A5)*G4+E5</f>
        <v>57247.38837209302</v>
      </c>
      <c r="E9" s="31">
        <f>(C9+250-C5)/G5+A5-4.3</f>
        <v>33520.76976744186</v>
      </c>
      <c r="F9" s="30">
        <f>(C9+250)</f>
        <v>55931</v>
      </c>
      <c r="G9" s="20"/>
      <c r="H9" s="2"/>
      <c r="I9" s="2"/>
      <c r="J9" s="2"/>
      <c r="K9" s="2"/>
    </row>
    <row r="10" spans="1:11" ht="16.5" customHeight="1">
      <c r="A10" s="24" t="s">
        <v>27</v>
      </c>
      <c r="B10" s="23"/>
      <c r="C10" s="29">
        <v>55434</v>
      </c>
      <c r="D10" s="30">
        <f>(E10-A5)*G4+E5</f>
        <v>57182.43488372092</v>
      </c>
      <c r="E10" s="31">
        <f>(C10+400-C5)/G5+A5-2.3</f>
        <v>33511.49069767442</v>
      </c>
      <c r="F10" s="30">
        <f>(C10+400)</f>
        <v>55834</v>
      </c>
      <c r="G10" s="20"/>
      <c r="H10" s="2"/>
      <c r="I10" s="2"/>
      <c r="J10" s="2"/>
      <c r="K10" s="2"/>
    </row>
    <row r="11" spans="1:11" ht="16.5" customHeight="1">
      <c r="A11" s="24" t="s">
        <v>28</v>
      </c>
      <c r="B11" s="23"/>
      <c r="C11" s="29">
        <v>55516</v>
      </c>
      <c r="D11" s="30">
        <f>(E11-A5)*G4+E5</f>
        <v>58225.923255813956</v>
      </c>
      <c r="E11" s="31">
        <f>(C11+1600-C5)/G5+A5-2.3</f>
        <v>33660.56046511628</v>
      </c>
      <c r="F11" s="30">
        <f>(C11+1600)</f>
        <v>57116</v>
      </c>
      <c r="G11" s="20"/>
      <c r="H11" s="9"/>
      <c r="I11" s="2"/>
      <c r="J11" s="4"/>
      <c r="K11" s="2"/>
    </row>
    <row r="12" spans="1:11" ht="16.5" customHeight="1">
      <c r="A12" s="22" t="s">
        <v>29</v>
      </c>
      <c r="B12" s="25"/>
      <c r="C12" s="26" t="s">
        <v>30</v>
      </c>
      <c r="D12" s="27"/>
      <c r="E12" s="25"/>
      <c r="F12" s="25"/>
      <c r="G12" s="28"/>
      <c r="H12" s="2"/>
      <c r="I12" s="2"/>
      <c r="J12" s="2"/>
      <c r="K12" s="2"/>
    </row>
    <row r="13" spans="1:11" ht="10.5" customHeight="1">
      <c r="A13" s="2"/>
      <c r="B13" s="4"/>
      <c r="C13" s="2"/>
      <c r="D13" s="4"/>
      <c r="E13" s="2"/>
      <c r="F13" s="4"/>
      <c r="G13" s="2"/>
      <c r="H13" s="9"/>
      <c r="I13" s="2"/>
      <c r="J13" s="4"/>
      <c r="K13" s="2"/>
    </row>
    <row r="14" spans="1:11" ht="10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0.5" customHeight="1">
      <c r="A15" s="2"/>
      <c r="B15" s="4"/>
      <c r="C15" s="2"/>
      <c r="D15" s="4"/>
      <c r="E15" s="2"/>
      <c r="F15" s="4"/>
      <c r="G15" s="2"/>
      <c r="H15" s="9"/>
      <c r="I15" s="2"/>
      <c r="J15" s="4"/>
      <c r="K15" s="2"/>
    </row>
    <row r="16" spans="1:11" ht="10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0.5" customHeight="1">
      <c r="A17" s="2"/>
      <c r="B17" s="4"/>
      <c r="C17" s="2"/>
      <c r="D17" s="4"/>
      <c r="E17" s="2"/>
      <c r="F17" s="4"/>
      <c r="G17" s="2"/>
      <c r="H17" s="9"/>
      <c r="I17" s="2"/>
      <c r="J17" s="4"/>
      <c r="K17" s="2"/>
    </row>
    <row r="18" spans="1:11" ht="10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0.5" customHeight="1">
      <c r="A19" s="2"/>
      <c r="B19" s="2"/>
      <c r="C19" s="2"/>
      <c r="D19" s="7"/>
      <c r="E19" s="2"/>
      <c r="F19" s="2"/>
      <c r="G19" s="2"/>
      <c r="H19" s="2"/>
      <c r="I19" s="2"/>
      <c r="J19" s="2"/>
      <c r="K19" s="2"/>
    </row>
    <row r="20" spans="1:11" ht="10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</sheetData>
  <printOptions/>
  <pageMargins left="0" right="0" top="0.6597222222222222" bottom="0.6597222222222222" header="0.15972222222222224" footer="0.15972222222222224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0"/>
  <sheetViews>
    <sheetView showGridLines="0" showOutlineSymbols="0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3" width="12.00390625" style="0" customWidth="1"/>
    <col min="4" max="4" width="10.28125" style="0" customWidth="1"/>
    <col min="5" max="5" width="11.140625" style="0" customWidth="1"/>
    <col min="6" max="6" width="12.8515625" style="0" customWidth="1"/>
    <col min="7" max="7" width="11.140625" style="0" customWidth="1"/>
    <col min="8" max="11" width="9.421875" style="0" customWidth="1"/>
  </cols>
  <sheetData>
    <row r="1" spans="1:11" ht="16.5" customHeight="1">
      <c r="A1" s="2" t="s">
        <v>31</v>
      </c>
      <c r="B1" s="2"/>
      <c r="C1" s="2" t="s">
        <v>0</v>
      </c>
      <c r="D1" s="2"/>
      <c r="E1" s="2" t="s">
        <v>1</v>
      </c>
      <c r="F1" s="2" t="s">
        <v>2</v>
      </c>
      <c r="G1" s="2" t="s">
        <v>3</v>
      </c>
      <c r="H1" s="2"/>
      <c r="I1" s="2"/>
      <c r="J1" s="2"/>
      <c r="K1" s="2"/>
    </row>
    <row r="2" spans="1:11" ht="16.5" customHeight="1">
      <c r="A2" s="2" t="s">
        <v>4</v>
      </c>
      <c r="B2" s="2"/>
      <c r="C2" s="8">
        <v>8.6</v>
      </c>
      <c r="D2" s="1"/>
      <c r="E2" s="8">
        <v>7</v>
      </c>
      <c r="F2" s="9">
        <f ca="1">NOW()</f>
        <v>38717.902723148145</v>
      </c>
      <c r="G2" s="13">
        <f ca="1">NOW()</f>
        <v>38717.902723148145</v>
      </c>
      <c r="H2" s="9"/>
      <c r="I2" s="2"/>
      <c r="J2" s="13"/>
      <c r="K2" s="2"/>
    </row>
    <row r="3" spans="1:11" ht="16.5" customHeight="1">
      <c r="A3" s="14" t="s">
        <v>41</v>
      </c>
      <c r="B3" s="37" t="s">
        <v>6</v>
      </c>
      <c r="C3" s="37" t="s">
        <v>7</v>
      </c>
      <c r="D3" s="39" t="s">
        <v>8</v>
      </c>
      <c r="E3" s="39"/>
      <c r="F3" s="40"/>
      <c r="G3" s="38" t="s">
        <v>9</v>
      </c>
      <c r="H3" s="2"/>
      <c r="I3" s="2"/>
      <c r="J3" s="2"/>
      <c r="K3" s="2"/>
    </row>
    <row r="4" spans="1:11" ht="16.5" customHeight="1">
      <c r="A4" s="16" t="s">
        <v>10</v>
      </c>
      <c r="B4" s="2"/>
      <c r="C4" s="10" t="s">
        <v>11</v>
      </c>
      <c r="D4" s="2"/>
      <c r="E4" s="10" t="s">
        <v>12</v>
      </c>
      <c r="F4" s="10" t="s">
        <v>13</v>
      </c>
      <c r="G4" s="18">
        <f>('N928ML'!$E$2)</f>
        <v>7</v>
      </c>
      <c r="H4" s="2"/>
      <c r="I4" s="2"/>
      <c r="K4" s="2"/>
    </row>
    <row r="5" spans="1:11" ht="16.5" customHeight="1">
      <c r="A5" s="17">
        <v>33496</v>
      </c>
      <c r="B5" s="2" t="s">
        <v>15</v>
      </c>
      <c r="C5" s="6">
        <v>55681</v>
      </c>
      <c r="D5" s="2" t="s">
        <v>15</v>
      </c>
      <c r="E5" s="6">
        <v>57074</v>
      </c>
      <c r="F5" s="11" t="s">
        <v>16</v>
      </c>
      <c r="G5" s="19">
        <f>('N928ML'!$C$2)</f>
        <v>8.6</v>
      </c>
      <c r="H5" s="2"/>
      <c r="I5" s="2"/>
      <c r="J5" s="2"/>
      <c r="K5" s="2"/>
    </row>
    <row r="6" spans="1:11" ht="16.5" customHeight="1">
      <c r="A6" s="14"/>
      <c r="B6" s="15"/>
      <c r="C6" s="35" t="s">
        <v>17</v>
      </c>
      <c r="D6" s="35" t="s">
        <v>18</v>
      </c>
      <c r="E6" s="35" t="s">
        <v>19</v>
      </c>
      <c r="F6" s="35" t="s">
        <v>19</v>
      </c>
      <c r="G6" s="21"/>
      <c r="H6" s="10"/>
      <c r="I6" s="2"/>
      <c r="J6" s="4"/>
      <c r="K6" s="2"/>
    </row>
    <row r="7" spans="1:11" ht="16.5" customHeight="1">
      <c r="A7" s="33" t="s">
        <v>20</v>
      </c>
      <c r="B7" s="34"/>
      <c r="C7" s="36" t="s">
        <v>21</v>
      </c>
      <c r="D7" s="36" t="s">
        <v>22</v>
      </c>
      <c r="E7" s="36" t="s">
        <v>23</v>
      </c>
      <c r="F7" s="36" t="s">
        <v>24</v>
      </c>
      <c r="G7" s="20"/>
      <c r="H7" s="11"/>
      <c r="I7" s="2"/>
      <c r="J7" s="1"/>
      <c r="K7" s="2"/>
    </row>
    <row r="8" spans="1:11" ht="16.5" customHeight="1">
      <c r="A8" s="24" t="s">
        <v>25</v>
      </c>
      <c r="B8" s="23"/>
      <c r="C8" s="29">
        <v>55681</v>
      </c>
      <c r="D8" s="30">
        <f>(E8-A5)*G4+E5</f>
        <v>57159.6441860465</v>
      </c>
      <c r="E8" s="31">
        <f>(C8+125-C5)/G5+A5-2.3</f>
        <v>33508.23488372093</v>
      </c>
      <c r="F8" s="32">
        <f>(C8+125)</f>
        <v>55806</v>
      </c>
      <c r="G8" s="20"/>
      <c r="H8" s="2"/>
      <c r="I8" s="2"/>
      <c r="J8" s="2"/>
      <c r="K8" s="2"/>
    </row>
    <row r="9" spans="1:11" ht="16.5" customHeight="1">
      <c r="A9" s="24" t="s">
        <v>26</v>
      </c>
      <c r="B9" s="23"/>
      <c r="C9" s="29">
        <f>(C8)</f>
        <v>55681</v>
      </c>
      <c r="D9" s="30">
        <f>(E9-A5)*G4+E5</f>
        <v>57247.38837209302</v>
      </c>
      <c r="E9" s="31">
        <f>(C9+250-C5)/G5+A5-4.3</f>
        <v>33520.76976744186</v>
      </c>
      <c r="F9" s="30">
        <f>(C9+250)</f>
        <v>55931</v>
      </c>
      <c r="G9" s="20"/>
      <c r="H9" s="2"/>
      <c r="I9" s="2"/>
      <c r="J9" s="2"/>
      <c r="K9" s="2"/>
    </row>
    <row r="10" spans="1:11" ht="16.5" customHeight="1">
      <c r="A10" s="24" t="s">
        <v>27</v>
      </c>
      <c r="B10" s="23"/>
      <c r="C10" s="29">
        <v>55434</v>
      </c>
      <c r="D10" s="30">
        <f>(E10-A5)*G4+E5</f>
        <v>57182.43488372092</v>
      </c>
      <c r="E10" s="31">
        <f>(C10+400-C5)/G5+A5-2.3</f>
        <v>33511.49069767442</v>
      </c>
      <c r="F10" s="30">
        <f>(C10+400)</f>
        <v>55834</v>
      </c>
      <c r="G10" s="20"/>
      <c r="H10" s="2"/>
      <c r="I10" s="2"/>
      <c r="J10" s="2"/>
      <c r="K10" s="2"/>
    </row>
    <row r="11" spans="1:11" ht="16.5" customHeight="1">
      <c r="A11" s="24" t="s">
        <v>28</v>
      </c>
      <c r="B11" s="23"/>
      <c r="C11" s="29">
        <v>55516</v>
      </c>
      <c r="D11" s="30">
        <f>(E11-A5)*G4+E5</f>
        <v>58225.923255813956</v>
      </c>
      <c r="E11" s="31">
        <f>(C11+1600-C5)/G5+A5-2.3</f>
        <v>33660.56046511628</v>
      </c>
      <c r="F11" s="30">
        <f>(C11+1600)</f>
        <v>57116</v>
      </c>
      <c r="G11" s="20"/>
      <c r="H11" s="9"/>
      <c r="I11" s="2"/>
      <c r="J11" s="4"/>
      <c r="K11" s="2"/>
    </row>
    <row r="12" spans="1:11" ht="16.5" customHeight="1">
      <c r="A12" s="22" t="s">
        <v>29</v>
      </c>
      <c r="B12" s="25"/>
      <c r="C12" s="26" t="s">
        <v>30</v>
      </c>
      <c r="D12" s="27"/>
      <c r="E12" s="25"/>
      <c r="F12" s="25"/>
      <c r="G12" s="28"/>
      <c r="H12" s="2"/>
      <c r="I12" s="2"/>
      <c r="J12" s="2"/>
      <c r="K12" s="2"/>
    </row>
    <row r="13" spans="1:11" ht="10.5" customHeight="1">
      <c r="A13" s="2"/>
      <c r="B13" s="4"/>
      <c r="C13" s="2"/>
      <c r="D13" s="4"/>
      <c r="E13" s="2"/>
      <c r="F13" s="4"/>
      <c r="G13" s="2"/>
      <c r="H13" s="9"/>
      <c r="I13" s="2"/>
      <c r="J13" s="4"/>
      <c r="K13" s="2"/>
    </row>
    <row r="14" spans="1:11" ht="10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0.5" customHeight="1">
      <c r="A15" s="2"/>
      <c r="B15" s="4"/>
      <c r="C15" s="2"/>
      <c r="D15" s="4"/>
      <c r="E15" s="2"/>
      <c r="F15" s="4"/>
      <c r="G15" s="2"/>
      <c r="H15" s="9"/>
      <c r="I15" s="2"/>
      <c r="J15" s="4"/>
      <c r="K15" s="2"/>
    </row>
    <row r="16" spans="1:11" ht="10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0.5" customHeight="1">
      <c r="A17" s="2"/>
      <c r="B17" s="4"/>
      <c r="C17" s="2"/>
      <c r="D17" s="4"/>
      <c r="E17" s="2"/>
      <c r="F17" s="4"/>
      <c r="G17" s="2"/>
      <c r="H17" s="9"/>
      <c r="I17" s="2"/>
      <c r="J17" s="4"/>
      <c r="K17" s="2"/>
    </row>
    <row r="18" spans="1:11" ht="10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0.5" customHeight="1">
      <c r="A19" s="2"/>
      <c r="B19" s="2"/>
      <c r="C19" s="2"/>
      <c r="D19" s="7"/>
      <c r="E19" s="2"/>
      <c r="F19" s="2"/>
      <c r="G19" s="2"/>
      <c r="H19" s="2"/>
      <c r="I19" s="2"/>
      <c r="J19" s="2"/>
      <c r="K19" s="2"/>
    </row>
    <row r="20" spans="1:11" ht="10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</sheetData>
  <sheetProtection sheet="1"/>
  <printOptions/>
  <pageMargins left="0" right="0" top="0.6597222222222222" bottom="0.6597222222222222" header="0.15972222222222224" footer="0.15972222222222224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0"/>
  <sheetViews>
    <sheetView showGridLines="0" showOutlineSymbols="0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3" width="12.00390625" style="0" customWidth="1"/>
    <col min="4" max="4" width="10.28125" style="0" customWidth="1"/>
    <col min="5" max="5" width="11.140625" style="0" customWidth="1"/>
    <col min="6" max="6" width="12.8515625" style="0" customWidth="1"/>
    <col min="7" max="7" width="11.140625" style="0" customWidth="1"/>
    <col min="8" max="11" width="9.421875" style="0" customWidth="1"/>
  </cols>
  <sheetData>
    <row r="1" spans="1:11" ht="16.5" customHeight="1">
      <c r="A1" s="2" t="s">
        <v>31</v>
      </c>
      <c r="B1" s="2"/>
      <c r="C1" s="2" t="s">
        <v>0</v>
      </c>
      <c r="D1" s="2"/>
      <c r="E1" s="2" t="s">
        <v>1</v>
      </c>
      <c r="F1" s="2" t="s">
        <v>2</v>
      </c>
      <c r="G1" s="2" t="s">
        <v>3</v>
      </c>
      <c r="H1" s="2"/>
      <c r="I1" s="2"/>
      <c r="J1" s="2"/>
      <c r="K1" s="2"/>
    </row>
    <row r="2" spans="1:11" ht="16.5" customHeight="1">
      <c r="A2" s="2" t="s">
        <v>4</v>
      </c>
      <c r="B2" s="2"/>
      <c r="C2" s="8">
        <v>8.6</v>
      </c>
      <c r="D2" s="1"/>
      <c r="E2" s="8">
        <v>7</v>
      </c>
      <c r="F2" s="9">
        <f ca="1">NOW()</f>
        <v>38717.902723148145</v>
      </c>
      <c r="G2" s="13">
        <f ca="1">NOW()</f>
        <v>38717.902723148145</v>
      </c>
      <c r="H2" s="9"/>
      <c r="I2" s="2"/>
      <c r="J2" s="13"/>
      <c r="K2" s="2"/>
    </row>
    <row r="3" spans="1:11" ht="16.5" customHeight="1">
      <c r="A3" s="14" t="s">
        <v>42</v>
      </c>
      <c r="B3" s="37" t="s">
        <v>6</v>
      </c>
      <c r="C3" s="37" t="s">
        <v>7</v>
      </c>
      <c r="D3" s="39" t="s">
        <v>8</v>
      </c>
      <c r="E3" s="39"/>
      <c r="F3" s="40"/>
      <c r="G3" s="38" t="s">
        <v>9</v>
      </c>
      <c r="H3" s="2"/>
      <c r="I3" s="2"/>
      <c r="J3" s="2"/>
      <c r="K3" s="2"/>
    </row>
    <row r="4" spans="1:11" ht="16.5" customHeight="1">
      <c r="A4" s="16" t="s">
        <v>10</v>
      </c>
      <c r="B4" s="2"/>
      <c r="C4" s="10" t="s">
        <v>11</v>
      </c>
      <c r="D4" s="2"/>
      <c r="E4" s="10" t="s">
        <v>12</v>
      </c>
      <c r="F4" s="10" t="s">
        <v>13</v>
      </c>
      <c r="G4" s="18">
        <f>('N928ML'!$E$2)</f>
        <v>7</v>
      </c>
      <c r="H4" s="2"/>
      <c r="I4" s="2"/>
      <c r="K4" s="2"/>
    </row>
    <row r="5" spans="1:11" ht="16.5" customHeight="1">
      <c r="A5" s="17">
        <v>33496</v>
      </c>
      <c r="B5" s="2" t="s">
        <v>15</v>
      </c>
      <c r="C5" s="6">
        <v>55681</v>
      </c>
      <c r="D5" s="2" t="s">
        <v>15</v>
      </c>
      <c r="E5" s="6">
        <v>57074</v>
      </c>
      <c r="F5" s="11" t="s">
        <v>16</v>
      </c>
      <c r="G5" s="19">
        <f>('N928ML'!$C$2)</f>
        <v>8.6</v>
      </c>
      <c r="H5" s="2"/>
      <c r="I5" s="2"/>
      <c r="J5" s="2"/>
      <c r="K5" s="2"/>
    </row>
    <row r="6" spans="1:11" ht="16.5" customHeight="1">
      <c r="A6" s="14"/>
      <c r="B6" s="15"/>
      <c r="C6" s="35" t="s">
        <v>17</v>
      </c>
      <c r="D6" s="35" t="s">
        <v>18</v>
      </c>
      <c r="E6" s="35" t="s">
        <v>19</v>
      </c>
      <c r="F6" s="35" t="s">
        <v>19</v>
      </c>
      <c r="G6" s="21"/>
      <c r="H6" s="10"/>
      <c r="I6" s="2"/>
      <c r="J6" s="4"/>
      <c r="K6" s="2"/>
    </row>
    <row r="7" spans="1:11" ht="16.5" customHeight="1">
      <c r="A7" s="33" t="s">
        <v>20</v>
      </c>
      <c r="B7" s="34"/>
      <c r="C7" s="36" t="s">
        <v>21</v>
      </c>
      <c r="D7" s="36" t="s">
        <v>22</v>
      </c>
      <c r="E7" s="36" t="s">
        <v>23</v>
      </c>
      <c r="F7" s="36" t="s">
        <v>24</v>
      </c>
      <c r="G7" s="20"/>
      <c r="H7" s="11"/>
      <c r="I7" s="2"/>
      <c r="J7" s="1"/>
      <c r="K7" s="2"/>
    </row>
    <row r="8" spans="1:11" ht="16.5" customHeight="1">
      <c r="A8" s="24" t="s">
        <v>25</v>
      </c>
      <c r="B8" s="23"/>
      <c r="C8" s="29">
        <v>55681</v>
      </c>
      <c r="D8" s="30">
        <f>(E8-A5)*G4+E5</f>
        <v>57159.6441860465</v>
      </c>
      <c r="E8" s="31">
        <f>(C8+125-C5)/G5+A5-2.3</f>
        <v>33508.23488372093</v>
      </c>
      <c r="F8" s="32">
        <f>(C8+125)</f>
        <v>55806</v>
      </c>
      <c r="G8" s="20"/>
      <c r="H8" s="2"/>
      <c r="I8" s="2"/>
      <c r="J8" s="2"/>
      <c r="K8" s="2"/>
    </row>
    <row r="9" spans="1:11" ht="16.5" customHeight="1">
      <c r="A9" s="24" t="s">
        <v>26</v>
      </c>
      <c r="B9" s="23"/>
      <c r="C9" s="29">
        <f>(C8)</f>
        <v>55681</v>
      </c>
      <c r="D9" s="30">
        <f>(E9-A5)*G4+E5</f>
        <v>57247.38837209302</v>
      </c>
      <c r="E9" s="31">
        <f>(C9+250-C5)/G5+A5-4.3</f>
        <v>33520.76976744186</v>
      </c>
      <c r="F9" s="30">
        <f>(C9+250)</f>
        <v>55931</v>
      </c>
      <c r="G9" s="20"/>
      <c r="H9" s="2"/>
      <c r="I9" s="2"/>
      <c r="J9" s="2"/>
      <c r="K9" s="2"/>
    </row>
    <row r="10" spans="1:11" ht="16.5" customHeight="1">
      <c r="A10" s="24" t="s">
        <v>27</v>
      </c>
      <c r="B10" s="23"/>
      <c r="C10" s="29">
        <v>55434</v>
      </c>
      <c r="D10" s="30">
        <f>(E10-A5)*G4+E5</f>
        <v>57182.43488372092</v>
      </c>
      <c r="E10" s="31">
        <f>(C10+400-C5)/G5+A5-2.3</f>
        <v>33511.49069767442</v>
      </c>
      <c r="F10" s="30">
        <f>(C10+400)</f>
        <v>55834</v>
      </c>
      <c r="G10" s="20"/>
      <c r="H10" s="2"/>
      <c r="I10" s="2"/>
      <c r="J10" s="2"/>
      <c r="K10" s="2"/>
    </row>
    <row r="11" spans="1:11" ht="16.5" customHeight="1">
      <c r="A11" s="24" t="s">
        <v>28</v>
      </c>
      <c r="B11" s="23"/>
      <c r="C11" s="29">
        <v>55516</v>
      </c>
      <c r="D11" s="30">
        <f>(E11-A5)*G4+E5</f>
        <v>58225.923255813956</v>
      </c>
      <c r="E11" s="31">
        <f>(C11+1600-C5)/G5+A5-2.3</f>
        <v>33660.56046511628</v>
      </c>
      <c r="F11" s="30">
        <f>(C11+1600)</f>
        <v>57116</v>
      </c>
      <c r="G11" s="20"/>
      <c r="H11" s="9"/>
      <c r="I11" s="2"/>
      <c r="J11" s="4"/>
      <c r="K11" s="2"/>
    </row>
    <row r="12" spans="1:11" ht="16.5" customHeight="1">
      <c r="A12" s="22" t="s">
        <v>29</v>
      </c>
      <c r="B12" s="25"/>
      <c r="C12" s="26" t="s">
        <v>30</v>
      </c>
      <c r="D12" s="27"/>
      <c r="E12" s="25"/>
      <c r="F12" s="25"/>
      <c r="G12" s="28"/>
      <c r="H12" s="2"/>
      <c r="I12" s="2"/>
      <c r="J12" s="2"/>
      <c r="K12" s="2"/>
    </row>
    <row r="13" spans="1:11" ht="10.5" customHeight="1">
      <c r="A13" s="2"/>
      <c r="B13" s="4"/>
      <c r="C13" s="2"/>
      <c r="D13" s="4"/>
      <c r="E13" s="2"/>
      <c r="F13" s="4"/>
      <c r="G13" s="2"/>
      <c r="H13" s="9"/>
      <c r="I13" s="2"/>
      <c r="J13" s="4"/>
      <c r="K13" s="2"/>
    </row>
    <row r="14" spans="1:11" ht="10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0.5" customHeight="1">
      <c r="A15" s="2"/>
      <c r="B15" s="4"/>
      <c r="C15" s="2"/>
      <c r="D15" s="4"/>
      <c r="E15" s="2"/>
      <c r="F15" s="4"/>
      <c r="G15" s="2"/>
      <c r="H15" s="9"/>
      <c r="I15" s="2"/>
      <c r="J15" s="4"/>
      <c r="K15" s="2"/>
    </row>
    <row r="16" spans="1:11" ht="10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0.5" customHeight="1">
      <c r="A17" s="2"/>
      <c r="B17" s="4"/>
      <c r="C17" s="2"/>
      <c r="D17" s="4"/>
      <c r="E17" s="2"/>
      <c r="F17" s="4"/>
      <c r="G17" s="2"/>
      <c r="H17" s="9"/>
      <c r="I17" s="2"/>
      <c r="J17" s="4"/>
      <c r="K17" s="2"/>
    </row>
    <row r="18" spans="1:11" ht="10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0.5" customHeight="1">
      <c r="A19" s="2"/>
      <c r="B19" s="2"/>
      <c r="C19" s="2"/>
      <c r="D19" s="7"/>
      <c r="E19" s="2"/>
      <c r="F19" s="2"/>
      <c r="G19" s="2"/>
      <c r="H19" s="2"/>
      <c r="I19" s="2"/>
      <c r="J19" s="2"/>
      <c r="K19" s="2"/>
    </row>
    <row r="20" spans="1:11" ht="10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</sheetData>
  <printOptions/>
  <pageMargins left="0" right="0" top="0.6597222222222222" bottom="0.6597222222222222" header="0.15972222222222224" footer="0.15972222222222224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0"/>
  <sheetViews>
    <sheetView showGridLines="0" showOutlineSymbols="0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3" width="12.00390625" style="0" customWidth="1"/>
    <col min="4" max="4" width="10.28125" style="0" customWidth="1"/>
    <col min="5" max="5" width="11.140625" style="0" customWidth="1"/>
    <col min="6" max="6" width="12.8515625" style="0" customWidth="1"/>
    <col min="7" max="7" width="11.140625" style="0" customWidth="1"/>
    <col min="8" max="11" width="9.421875" style="0" customWidth="1"/>
  </cols>
  <sheetData>
    <row r="1" spans="1:11" ht="16.5" customHeight="1">
      <c r="A1" s="2" t="s">
        <v>31</v>
      </c>
      <c r="B1" s="2"/>
      <c r="C1" s="2" t="s">
        <v>0</v>
      </c>
      <c r="D1" s="2"/>
      <c r="E1" s="2" t="s">
        <v>1</v>
      </c>
      <c r="F1" s="2" t="s">
        <v>2</v>
      </c>
      <c r="G1" s="2" t="s">
        <v>3</v>
      </c>
      <c r="H1" s="2"/>
      <c r="I1" s="2"/>
      <c r="J1" s="2"/>
      <c r="K1" s="2"/>
    </row>
    <row r="2" spans="1:11" ht="16.5" customHeight="1">
      <c r="A2" s="2" t="s">
        <v>4</v>
      </c>
      <c r="B2" s="2"/>
      <c r="C2" s="8">
        <v>8.6</v>
      </c>
      <c r="D2" s="1"/>
      <c r="E2" s="8">
        <v>7</v>
      </c>
      <c r="F2" s="9">
        <f ca="1">NOW()</f>
        <v>38717.902723148145</v>
      </c>
      <c r="G2" s="13">
        <f ca="1">NOW()</f>
        <v>38717.902723148145</v>
      </c>
      <c r="H2" s="9"/>
      <c r="I2" s="2"/>
      <c r="J2" s="13"/>
      <c r="K2" s="2"/>
    </row>
    <row r="3" spans="1:11" ht="16.5" customHeight="1">
      <c r="A3" s="14" t="s">
        <v>42</v>
      </c>
      <c r="B3" s="37" t="s">
        <v>6</v>
      </c>
      <c r="C3" s="37" t="s">
        <v>7</v>
      </c>
      <c r="D3" s="39" t="s">
        <v>8</v>
      </c>
      <c r="E3" s="39"/>
      <c r="F3" s="40"/>
      <c r="G3" s="38" t="s">
        <v>9</v>
      </c>
      <c r="H3" s="2"/>
      <c r="I3" s="2"/>
      <c r="J3" s="2"/>
      <c r="K3" s="2"/>
    </row>
    <row r="4" spans="1:11" ht="16.5" customHeight="1">
      <c r="A4" s="16" t="s">
        <v>10</v>
      </c>
      <c r="B4" s="2"/>
      <c r="C4" s="10" t="s">
        <v>11</v>
      </c>
      <c r="D4" s="2"/>
      <c r="E4" s="10" t="s">
        <v>12</v>
      </c>
      <c r="F4" s="10" t="s">
        <v>13</v>
      </c>
      <c r="G4" s="18">
        <f>('N928ML'!$E$2)</f>
        <v>7</v>
      </c>
      <c r="H4" s="2"/>
      <c r="I4" s="2"/>
      <c r="K4" s="2"/>
    </row>
    <row r="5" spans="1:11" ht="16.5" customHeight="1">
      <c r="A5" s="17">
        <v>33496</v>
      </c>
      <c r="B5" s="2" t="s">
        <v>15</v>
      </c>
      <c r="C5" s="6">
        <v>55681</v>
      </c>
      <c r="D5" s="2" t="s">
        <v>15</v>
      </c>
      <c r="E5" s="6">
        <v>57074</v>
      </c>
      <c r="F5" s="11" t="s">
        <v>16</v>
      </c>
      <c r="G5" s="19">
        <f>('N928ML'!$C$2)</f>
        <v>8.6</v>
      </c>
      <c r="H5" s="2"/>
      <c r="I5" s="2"/>
      <c r="J5" s="2"/>
      <c r="K5" s="2"/>
    </row>
    <row r="6" spans="1:11" ht="16.5" customHeight="1">
      <c r="A6" s="14"/>
      <c r="B6" s="15"/>
      <c r="C6" s="35" t="s">
        <v>17</v>
      </c>
      <c r="D6" s="35" t="s">
        <v>18</v>
      </c>
      <c r="E6" s="35" t="s">
        <v>19</v>
      </c>
      <c r="F6" s="35" t="s">
        <v>19</v>
      </c>
      <c r="G6" s="21"/>
      <c r="H6" s="10"/>
      <c r="I6" s="2"/>
      <c r="J6" s="4"/>
      <c r="K6" s="2"/>
    </row>
    <row r="7" spans="1:11" ht="16.5" customHeight="1">
      <c r="A7" s="33" t="s">
        <v>20</v>
      </c>
      <c r="B7" s="34"/>
      <c r="C7" s="36" t="s">
        <v>21</v>
      </c>
      <c r="D7" s="36" t="s">
        <v>22</v>
      </c>
      <c r="E7" s="36" t="s">
        <v>23</v>
      </c>
      <c r="F7" s="36" t="s">
        <v>24</v>
      </c>
      <c r="G7" s="20"/>
      <c r="H7" s="11"/>
      <c r="I7" s="2"/>
      <c r="J7" s="1"/>
      <c r="K7" s="2"/>
    </row>
    <row r="8" spans="1:11" ht="16.5" customHeight="1">
      <c r="A8" s="24" t="s">
        <v>25</v>
      </c>
      <c r="B8" s="23"/>
      <c r="C8" s="29">
        <v>55681</v>
      </c>
      <c r="D8" s="30">
        <f>(E8-A5)*G4+E5</f>
        <v>57159.6441860465</v>
      </c>
      <c r="E8" s="31">
        <f>(C8+125-C5)/G5+A5-2.3</f>
        <v>33508.23488372093</v>
      </c>
      <c r="F8" s="32">
        <f>(C8+125)</f>
        <v>55806</v>
      </c>
      <c r="G8" s="20"/>
      <c r="H8" s="2"/>
      <c r="I8" s="2"/>
      <c r="J8" s="2"/>
      <c r="K8" s="2"/>
    </row>
    <row r="9" spans="1:11" ht="16.5" customHeight="1">
      <c r="A9" s="24" t="s">
        <v>26</v>
      </c>
      <c r="B9" s="23"/>
      <c r="C9" s="29">
        <f>(C8)</f>
        <v>55681</v>
      </c>
      <c r="D9" s="30">
        <f>(E9-A5)*G4+E5</f>
        <v>57247.38837209302</v>
      </c>
      <c r="E9" s="31">
        <f>(C9+250-C5)/G5+A5-4.3</f>
        <v>33520.76976744186</v>
      </c>
      <c r="F9" s="30">
        <f>(C9+250)</f>
        <v>55931</v>
      </c>
      <c r="G9" s="20"/>
      <c r="H9" s="2"/>
      <c r="I9" s="2"/>
      <c r="J9" s="2"/>
      <c r="K9" s="2"/>
    </row>
    <row r="10" spans="1:11" ht="16.5" customHeight="1">
      <c r="A10" s="24" t="s">
        <v>27</v>
      </c>
      <c r="B10" s="23"/>
      <c r="C10" s="29">
        <v>55434</v>
      </c>
      <c r="D10" s="30">
        <f>(E10-A5)*G4+E5</f>
        <v>57182.43488372092</v>
      </c>
      <c r="E10" s="31">
        <f>(C10+400-C5)/G5+A5-2.3</f>
        <v>33511.49069767442</v>
      </c>
      <c r="F10" s="30">
        <f>(C10+400)</f>
        <v>55834</v>
      </c>
      <c r="G10" s="20"/>
      <c r="H10" s="2"/>
      <c r="I10" s="2"/>
      <c r="J10" s="2"/>
      <c r="K10" s="2"/>
    </row>
    <row r="11" spans="1:11" ht="16.5" customHeight="1">
      <c r="A11" s="24" t="s">
        <v>28</v>
      </c>
      <c r="B11" s="23"/>
      <c r="C11" s="29">
        <v>55516</v>
      </c>
      <c r="D11" s="30">
        <f>(E11-A5)*G4+E5</f>
        <v>58225.923255813956</v>
      </c>
      <c r="E11" s="31">
        <f>(C11+1600-C5)/G5+A5-2.3</f>
        <v>33660.56046511628</v>
      </c>
      <c r="F11" s="30">
        <f>(C11+1600)</f>
        <v>57116</v>
      </c>
      <c r="G11" s="20"/>
      <c r="H11" s="9"/>
      <c r="I11" s="2"/>
      <c r="J11" s="4"/>
      <c r="K11" s="2"/>
    </row>
    <row r="12" spans="1:11" ht="16.5" customHeight="1">
      <c r="A12" s="22" t="s">
        <v>29</v>
      </c>
      <c r="B12" s="25"/>
      <c r="C12" s="26" t="s">
        <v>30</v>
      </c>
      <c r="D12" s="27"/>
      <c r="E12" s="25"/>
      <c r="F12" s="25"/>
      <c r="G12" s="28"/>
      <c r="H12" s="2"/>
      <c r="I12" s="2"/>
      <c r="J12" s="2"/>
      <c r="K12" s="2"/>
    </row>
    <row r="13" spans="1:11" ht="10.5" customHeight="1">
      <c r="A13" s="2"/>
      <c r="B13" s="4"/>
      <c r="C13" s="2"/>
      <c r="D13" s="4"/>
      <c r="E13" s="2"/>
      <c r="F13" s="4"/>
      <c r="G13" s="2"/>
      <c r="H13" s="9"/>
      <c r="I13" s="2"/>
      <c r="J13" s="4"/>
      <c r="K13" s="2"/>
    </row>
    <row r="14" spans="1:11" ht="10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0.5" customHeight="1">
      <c r="A15" s="2"/>
      <c r="B15" s="4"/>
      <c r="C15" s="2"/>
      <c r="D15" s="4"/>
      <c r="E15" s="2"/>
      <c r="F15" s="4"/>
      <c r="G15" s="2"/>
      <c r="H15" s="9"/>
      <c r="I15" s="2"/>
      <c r="J15" s="4"/>
      <c r="K15" s="2"/>
    </row>
    <row r="16" spans="1:11" ht="10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0.5" customHeight="1">
      <c r="A17" s="2"/>
      <c r="B17" s="4"/>
      <c r="C17" s="2"/>
      <c r="D17" s="4"/>
      <c r="E17" s="2"/>
      <c r="F17" s="4"/>
      <c r="G17" s="2"/>
      <c r="H17" s="9"/>
      <c r="I17" s="2"/>
      <c r="J17" s="4"/>
      <c r="K17" s="2"/>
    </row>
    <row r="18" spans="1:11" ht="10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0.5" customHeight="1">
      <c r="A19" s="2"/>
      <c r="B19" s="2"/>
      <c r="C19" s="2"/>
      <c r="D19" s="7"/>
      <c r="E19" s="2"/>
      <c r="F19" s="2"/>
      <c r="G19" s="2"/>
      <c r="H19" s="2"/>
      <c r="I19" s="2"/>
      <c r="J19" s="2"/>
      <c r="K19" s="2"/>
    </row>
    <row r="20" spans="1:11" ht="10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</sheetData>
  <printOptions/>
  <pageMargins left="0" right="0" top="0.6597222222222222" bottom="0.6597222222222222" header="0.15972222222222224" footer="0.15972222222222224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0"/>
  <sheetViews>
    <sheetView showGridLines="0" showOutlineSymbols="0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3" width="12.00390625" style="0" customWidth="1"/>
    <col min="4" max="4" width="10.28125" style="0" customWidth="1"/>
    <col min="5" max="5" width="11.140625" style="0" customWidth="1"/>
    <col min="6" max="6" width="12.8515625" style="0" customWidth="1"/>
    <col min="7" max="7" width="11.140625" style="0" customWidth="1"/>
    <col min="8" max="11" width="9.421875" style="0" customWidth="1"/>
  </cols>
  <sheetData>
    <row r="1" spans="1:11" ht="16.5" customHeight="1">
      <c r="A1" s="2" t="s">
        <v>31</v>
      </c>
      <c r="B1" s="2"/>
      <c r="C1" s="2" t="s">
        <v>0</v>
      </c>
      <c r="D1" s="2"/>
      <c r="E1" s="2" t="s">
        <v>1</v>
      </c>
      <c r="F1" s="2" t="s">
        <v>2</v>
      </c>
      <c r="G1" s="2" t="s">
        <v>3</v>
      </c>
      <c r="H1" s="2"/>
      <c r="I1" s="2"/>
      <c r="J1" s="2"/>
      <c r="K1" s="2"/>
    </row>
    <row r="2" spans="1:11" ht="16.5" customHeight="1">
      <c r="A2" s="2" t="s">
        <v>4</v>
      </c>
      <c r="B2" s="2"/>
      <c r="C2" s="8">
        <v>8.6</v>
      </c>
      <c r="D2" s="1"/>
      <c r="E2" s="8">
        <v>7</v>
      </c>
      <c r="F2" s="9">
        <f ca="1">NOW()</f>
        <v>38717.902723148145</v>
      </c>
      <c r="G2" s="13">
        <f ca="1">NOW()</f>
        <v>38717.902723148145</v>
      </c>
      <c r="H2" s="9"/>
      <c r="I2" s="2"/>
      <c r="J2" s="13"/>
      <c r="K2" s="2"/>
    </row>
    <row r="3" spans="1:11" ht="16.5" customHeight="1">
      <c r="A3" s="14" t="s">
        <v>43</v>
      </c>
      <c r="B3" s="37" t="s">
        <v>6</v>
      </c>
      <c r="C3" s="37" t="s">
        <v>7</v>
      </c>
      <c r="D3" s="39" t="s">
        <v>8</v>
      </c>
      <c r="E3" s="39"/>
      <c r="F3" s="40"/>
      <c r="G3" s="38" t="s">
        <v>9</v>
      </c>
      <c r="H3" s="2"/>
      <c r="I3" s="2"/>
      <c r="J3" s="2"/>
      <c r="K3" s="2"/>
    </row>
    <row r="4" spans="1:11" ht="16.5" customHeight="1">
      <c r="A4" s="16" t="s">
        <v>10</v>
      </c>
      <c r="B4" s="2"/>
      <c r="C4" s="10" t="s">
        <v>11</v>
      </c>
      <c r="D4" s="2"/>
      <c r="E4" s="10" t="s">
        <v>12</v>
      </c>
      <c r="F4" s="10" t="s">
        <v>13</v>
      </c>
      <c r="G4" s="18">
        <f>('N928ML'!$E$2)</f>
        <v>7</v>
      </c>
      <c r="H4" s="2"/>
      <c r="I4" s="2"/>
      <c r="K4" s="2"/>
    </row>
    <row r="5" spans="1:11" ht="16.5" customHeight="1">
      <c r="A5" s="17">
        <v>33496</v>
      </c>
      <c r="B5" s="2" t="s">
        <v>15</v>
      </c>
      <c r="C5" s="6">
        <v>55681</v>
      </c>
      <c r="D5" s="2" t="s">
        <v>15</v>
      </c>
      <c r="E5" s="6">
        <v>57074</v>
      </c>
      <c r="F5" s="11" t="s">
        <v>16</v>
      </c>
      <c r="G5" s="19">
        <f>('N928ML'!$C$2)</f>
        <v>8.6</v>
      </c>
      <c r="H5" s="2"/>
      <c r="I5" s="2"/>
      <c r="J5" s="2"/>
      <c r="K5" s="2"/>
    </row>
    <row r="6" spans="1:11" ht="16.5" customHeight="1">
      <c r="A6" s="14"/>
      <c r="B6" s="15"/>
      <c r="C6" s="35" t="s">
        <v>17</v>
      </c>
      <c r="D6" s="35" t="s">
        <v>18</v>
      </c>
      <c r="E6" s="35" t="s">
        <v>19</v>
      </c>
      <c r="F6" s="35" t="s">
        <v>19</v>
      </c>
      <c r="G6" s="21"/>
      <c r="H6" s="10"/>
      <c r="I6" s="2"/>
      <c r="J6" s="4"/>
      <c r="K6" s="2"/>
    </row>
    <row r="7" spans="1:11" ht="16.5" customHeight="1">
      <c r="A7" s="33" t="s">
        <v>20</v>
      </c>
      <c r="B7" s="34"/>
      <c r="C7" s="36" t="s">
        <v>21</v>
      </c>
      <c r="D7" s="36" t="s">
        <v>22</v>
      </c>
      <c r="E7" s="36" t="s">
        <v>23</v>
      </c>
      <c r="F7" s="36" t="s">
        <v>24</v>
      </c>
      <c r="G7" s="20"/>
      <c r="H7" s="11"/>
      <c r="I7" s="2"/>
      <c r="J7" s="1"/>
      <c r="K7" s="2"/>
    </row>
    <row r="8" spans="1:11" ht="16.5" customHeight="1">
      <c r="A8" s="24" t="s">
        <v>25</v>
      </c>
      <c r="B8" s="23"/>
      <c r="C8" s="29">
        <v>55681</v>
      </c>
      <c r="D8" s="30">
        <f>(E8-A5)*G4+E5</f>
        <v>57159.6441860465</v>
      </c>
      <c r="E8" s="31">
        <f>(C8+125-C5)/G5+A5-2.3</f>
        <v>33508.23488372093</v>
      </c>
      <c r="F8" s="32">
        <f>(C8+125)</f>
        <v>55806</v>
      </c>
      <c r="G8" s="20"/>
      <c r="H8" s="2"/>
      <c r="I8" s="2"/>
      <c r="J8" s="2"/>
      <c r="K8" s="2"/>
    </row>
    <row r="9" spans="1:11" ht="16.5" customHeight="1">
      <c r="A9" s="24" t="s">
        <v>26</v>
      </c>
      <c r="B9" s="23"/>
      <c r="C9" s="29">
        <f>(C8)</f>
        <v>55681</v>
      </c>
      <c r="D9" s="30">
        <f>(E9-A5)*G4+E5</f>
        <v>57247.38837209302</v>
      </c>
      <c r="E9" s="31">
        <f>(C9+250-C5)/G5+A5-4.3</f>
        <v>33520.76976744186</v>
      </c>
      <c r="F9" s="30">
        <f>(C9+250)</f>
        <v>55931</v>
      </c>
      <c r="G9" s="20"/>
      <c r="H9" s="2"/>
      <c r="I9" s="2"/>
      <c r="J9" s="2"/>
      <c r="K9" s="2"/>
    </row>
    <row r="10" spans="1:11" ht="16.5" customHeight="1">
      <c r="A10" s="24" t="s">
        <v>27</v>
      </c>
      <c r="B10" s="23"/>
      <c r="C10" s="29">
        <v>55434</v>
      </c>
      <c r="D10" s="30">
        <f>(E10-A5)*G4+E5</f>
        <v>57182.43488372092</v>
      </c>
      <c r="E10" s="31">
        <f>(C10+400-C5)/G5+A5-2.3</f>
        <v>33511.49069767442</v>
      </c>
      <c r="F10" s="30">
        <f>(C10+400)</f>
        <v>55834</v>
      </c>
      <c r="G10" s="20"/>
      <c r="H10" s="2"/>
      <c r="I10" s="2"/>
      <c r="J10" s="2"/>
      <c r="K10" s="2"/>
    </row>
    <row r="11" spans="1:11" ht="16.5" customHeight="1">
      <c r="A11" s="24" t="s">
        <v>28</v>
      </c>
      <c r="B11" s="23"/>
      <c r="C11" s="29">
        <v>55516</v>
      </c>
      <c r="D11" s="30">
        <f>(E11-A5)*G4+E5</f>
        <v>58225.923255813956</v>
      </c>
      <c r="E11" s="31">
        <f>(C11+1600-C5)/G5+A5-2.3</f>
        <v>33660.56046511628</v>
      </c>
      <c r="F11" s="30">
        <f>(C11+1600)</f>
        <v>57116</v>
      </c>
      <c r="G11" s="20"/>
      <c r="H11" s="9"/>
      <c r="I11" s="2"/>
      <c r="J11" s="4"/>
      <c r="K11" s="2"/>
    </row>
    <row r="12" spans="1:11" ht="16.5" customHeight="1">
      <c r="A12" s="22" t="s">
        <v>29</v>
      </c>
      <c r="B12" s="25"/>
      <c r="C12" s="26" t="s">
        <v>30</v>
      </c>
      <c r="D12" s="27"/>
      <c r="E12" s="25"/>
      <c r="F12" s="25"/>
      <c r="G12" s="28"/>
      <c r="H12" s="2"/>
      <c r="I12" s="2"/>
      <c r="J12" s="2"/>
      <c r="K12" s="2"/>
    </row>
    <row r="13" spans="1:11" ht="10.5" customHeight="1">
      <c r="A13" s="2"/>
      <c r="B13" s="4"/>
      <c r="C13" s="2"/>
      <c r="D13" s="4"/>
      <c r="E13" s="2"/>
      <c r="F13" s="4"/>
      <c r="G13" s="2"/>
      <c r="H13" s="9"/>
      <c r="I13" s="2"/>
      <c r="J13" s="4"/>
      <c r="K13" s="2"/>
    </row>
    <row r="14" spans="1:11" ht="10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0.5" customHeight="1">
      <c r="A15" s="2"/>
      <c r="B15" s="4"/>
      <c r="C15" s="2"/>
      <c r="D15" s="4"/>
      <c r="E15" s="2"/>
      <c r="F15" s="4"/>
      <c r="G15" s="2"/>
      <c r="H15" s="9"/>
      <c r="I15" s="2"/>
      <c r="J15" s="4"/>
      <c r="K15" s="2"/>
    </row>
    <row r="16" spans="1:11" ht="10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0.5" customHeight="1">
      <c r="A17" s="2"/>
      <c r="B17" s="4"/>
      <c r="C17" s="2"/>
      <c r="D17" s="4"/>
      <c r="E17" s="2"/>
      <c r="F17" s="4"/>
      <c r="G17" s="2"/>
      <c r="H17" s="9"/>
      <c r="I17" s="2"/>
      <c r="J17" s="4"/>
      <c r="K17" s="2"/>
    </row>
    <row r="18" spans="1:11" ht="10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0.5" customHeight="1">
      <c r="A19" s="2"/>
      <c r="B19" s="2"/>
      <c r="C19" s="2"/>
      <c r="D19" s="7"/>
      <c r="E19" s="2"/>
      <c r="F19" s="2"/>
      <c r="G19" s="2"/>
      <c r="H19" s="2"/>
      <c r="I19" s="2"/>
      <c r="J19" s="2"/>
      <c r="K19" s="2"/>
    </row>
    <row r="20" spans="1:11" ht="10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</sheetData>
  <printOptions/>
  <pageMargins left="0" right="0" top="0.6597222222222222" bottom="0.6597222222222222" header="0.15972222222222224" footer="0.15972222222222224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0"/>
  <sheetViews>
    <sheetView showGridLines="0" showOutlineSymbols="0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3" width="12.00390625" style="0" customWidth="1"/>
    <col min="4" max="4" width="10.28125" style="0" customWidth="1"/>
    <col min="5" max="5" width="11.140625" style="0" customWidth="1"/>
    <col min="6" max="6" width="12.8515625" style="0" customWidth="1"/>
    <col min="7" max="7" width="11.140625" style="0" customWidth="1"/>
    <col min="8" max="11" width="9.421875" style="0" customWidth="1"/>
  </cols>
  <sheetData>
    <row r="1" spans="1:11" ht="16.5" customHeight="1">
      <c r="A1" s="2" t="s">
        <v>31</v>
      </c>
      <c r="B1" s="2"/>
      <c r="C1" s="2" t="s">
        <v>0</v>
      </c>
      <c r="D1" s="2"/>
      <c r="E1" s="2" t="s">
        <v>1</v>
      </c>
      <c r="F1" s="2" t="s">
        <v>2</v>
      </c>
      <c r="G1" s="2" t="s">
        <v>3</v>
      </c>
      <c r="H1" s="2"/>
      <c r="I1" s="2"/>
      <c r="J1" s="2"/>
      <c r="K1" s="2"/>
    </row>
    <row r="2" spans="1:11" ht="16.5" customHeight="1">
      <c r="A2" s="2" t="s">
        <v>4</v>
      </c>
      <c r="B2" s="2"/>
      <c r="C2" s="8">
        <v>8.6</v>
      </c>
      <c r="D2" s="1"/>
      <c r="E2" s="8">
        <v>7</v>
      </c>
      <c r="F2" s="9">
        <f ca="1">NOW()</f>
        <v>38717.902723148145</v>
      </c>
      <c r="G2" s="13">
        <f ca="1">NOW()</f>
        <v>38717.902723148145</v>
      </c>
      <c r="H2" s="9"/>
      <c r="I2" s="2"/>
      <c r="J2" s="13"/>
      <c r="K2" s="2"/>
    </row>
    <row r="3" spans="1:11" ht="16.5" customHeight="1">
      <c r="A3" s="14" t="s">
        <v>44</v>
      </c>
      <c r="B3" s="37" t="s">
        <v>6</v>
      </c>
      <c r="C3" s="37" t="s">
        <v>7</v>
      </c>
      <c r="D3" s="39" t="s">
        <v>8</v>
      </c>
      <c r="E3" s="39"/>
      <c r="F3" s="40"/>
      <c r="G3" s="38" t="s">
        <v>9</v>
      </c>
      <c r="H3" s="2"/>
      <c r="I3" s="2"/>
      <c r="J3" s="2"/>
      <c r="K3" s="2"/>
    </row>
    <row r="4" spans="1:11" ht="16.5" customHeight="1">
      <c r="A4" s="16" t="s">
        <v>10</v>
      </c>
      <c r="B4" s="2"/>
      <c r="C4" s="10" t="s">
        <v>11</v>
      </c>
      <c r="D4" s="2"/>
      <c r="E4" s="10" t="s">
        <v>12</v>
      </c>
      <c r="F4" s="10" t="s">
        <v>13</v>
      </c>
      <c r="G4" s="18">
        <f>('N928ML'!$E$2)</f>
        <v>7</v>
      </c>
      <c r="H4" s="2"/>
      <c r="I4" s="2"/>
      <c r="K4" s="2"/>
    </row>
    <row r="5" spans="1:11" ht="16.5" customHeight="1">
      <c r="A5" s="17">
        <v>33496</v>
      </c>
      <c r="B5" s="2" t="s">
        <v>15</v>
      </c>
      <c r="C5" s="6">
        <v>55681</v>
      </c>
      <c r="D5" s="2" t="s">
        <v>15</v>
      </c>
      <c r="E5" s="6">
        <v>57074</v>
      </c>
      <c r="F5" s="11" t="s">
        <v>16</v>
      </c>
      <c r="G5" s="19">
        <f>('N928ML'!$C$2)</f>
        <v>8.6</v>
      </c>
      <c r="H5" s="2"/>
      <c r="I5" s="2"/>
      <c r="J5" s="2"/>
      <c r="K5" s="2"/>
    </row>
    <row r="6" spans="1:11" ht="16.5" customHeight="1">
      <c r="A6" s="14"/>
      <c r="B6" s="15"/>
      <c r="C6" s="35" t="s">
        <v>17</v>
      </c>
      <c r="D6" s="35" t="s">
        <v>18</v>
      </c>
      <c r="E6" s="35" t="s">
        <v>19</v>
      </c>
      <c r="F6" s="35" t="s">
        <v>19</v>
      </c>
      <c r="G6" s="21"/>
      <c r="H6" s="10"/>
      <c r="I6" s="2"/>
      <c r="J6" s="4"/>
      <c r="K6" s="2"/>
    </row>
    <row r="7" spans="1:11" ht="16.5" customHeight="1">
      <c r="A7" s="33" t="s">
        <v>20</v>
      </c>
      <c r="B7" s="34"/>
      <c r="C7" s="36" t="s">
        <v>21</v>
      </c>
      <c r="D7" s="36" t="s">
        <v>22</v>
      </c>
      <c r="E7" s="36" t="s">
        <v>23</v>
      </c>
      <c r="F7" s="36" t="s">
        <v>24</v>
      </c>
      <c r="G7" s="20"/>
      <c r="H7" s="11"/>
      <c r="I7" s="2"/>
      <c r="J7" s="1"/>
      <c r="K7" s="2"/>
    </row>
    <row r="8" spans="1:11" ht="16.5" customHeight="1">
      <c r="A8" s="24" t="s">
        <v>25</v>
      </c>
      <c r="B8" s="23"/>
      <c r="C8" s="29">
        <v>55681</v>
      </c>
      <c r="D8" s="30">
        <f>(E8-A5)*G4+E5</f>
        <v>57159.6441860465</v>
      </c>
      <c r="E8" s="31">
        <f>(C8+125-C5)/G5+A5-2.3</f>
        <v>33508.23488372093</v>
      </c>
      <c r="F8" s="32">
        <f>(C8+125)</f>
        <v>55806</v>
      </c>
      <c r="G8" s="20"/>
      <c r="H8" s="2"/>
      <c r="I8" s="2"/>
      <c r="J8" s="2"/>
      <c r="K8" s="2"/>
    </row>
    <row r="9" spans="1:11" ht="16.5" customHeight="1">
      <c r="A9" s="24" t="s">
        <v>26</v>
      </c>
      <c r="B9" s="23"/>
      <c r="C9" s="29">
        <f>(C8)</f>
        <v>55681</v>
      </c>
      <c r="D9" s="30">
        <f>(E9-A5)*G4+E5</f>
        <v>57247.38837209302</v>
      </c>
      <c r="E9" s="31">
        <f>(C9+250-C5)/G5+A5-4.3</f>
        <v>33520.76976744186</v>
      </c>
      <c r="F9" s="30">
        <f>(C9+250)</f>
        <v>55931</v>
      </c>
      <c r="G9" s="20"/>
      <c r="H9" s="2"/>
      <c r="I9" s="2"/>
      <c r="J9" s="2"/>
      <c r="K9" s="2"/>
    </row>
    <row r="10" spans="1:11" ht="16.5" customHeight="1">
      <c r="A10" s="24" t="s">
        <v>27</v>
      </c>
      <c r="B10" s="23"/>
      <c r="C10" s="29">
        <v>55434</v>
      </c>
      <c r="D10" s="30">
        <f>(E10-A5)*G4+E5</f>
        <v>57182.43488372092</v>
      </c>
      <c r="E10" s="31">
        <f>(C10+400-C5)/G5+A5-2.3</f>
        <v>33511.49069767442</v>
      </c>
      <c r="F10" s="30">
        <f>(C10+400)</f>
        <v>55834</v>
      </c>
      <c r="G10" s="20"/>
      <c r="H10" s="2"/>
      <c r="I10" s="2"/>
      <c r="J10" s="2"/>
      <c r="K10" s="2"/>
    </row>
    <row r="11" spans="1:11" ht="16.5" customHeight="1">
      <c r="A11" s="24" t="s">
        <v>28</v>
      </c>
      <c r="B11" s="23"/>
      <c r="C11" s="29">
        <v>55516</v>
      </c>
      <c r="D11" s="30">
        <f>(E11-A5)*G4+E5</f>
        <v>58225.923255813956</v>
      </c>
      <c r="E11" s="31">
        <f>(C11+1600-C5)/G5+A5-2.3</f>
        <v>33660.56046511628</v>
      </c>
      <c r="F11" s="30">
        <f>(C11+1600)</f>
        <v>57116</v>
      </c>
      <c r="G11" s="20"/>
      <c r="H11" s="9"/>
      <c r="I11" s="2"/>
      <c r="J11" s="4"/>
      <c r="K11" s="2"/>
    </row>
    <row r="12" spans="1:11" ht="16.5" customHeight="1">
      <c r="A12" s="22" t="s">
        <v>29</v>
      </c>
      <c r="B12" s="25"/>
      <c r="C12" s="26" t="s">
        <v>30</v>
      </c>
      <c r="D12" s="27"/>
      <c r="E12" s="25"/>
      <c r="F12" s="25"/>
      <c r="G12" s="28"/>
      <c r="H12" s="2"/>
      <c r="I12" s="2"/>
      <c r="J12" s="2"/>
      <c r="K12" s="2"/>
    </row>
    <row r="13" spans="1:11" ht="10.5" customHeight="1">
      <c r="A13" s="2"/>
      <c r="B13" s="4"/>
      <c r="C13" s="2"/>
      <c r="D13" s="4"/>
      <c r="E13" s="2"/>
      <c r="F13" s="4"/>
      <c r="G13" s="2"/>
      <c r="H13" s="9"/>
      <c r="I13" s="2"/>
      <c r="J13" s="4"/>
      <c r="K13" s="2"/>
    </row>
    <row r="14" spans="1:11" ht="10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0.5" customHeight="1">
      <c r="A15" s="2"/>
      <c r="B15" s="4"/>
      <c r="C15" s="2"/>
      <c r="D15" s="4"/>
      <c r="E15" s="2"/>
      <c r="F15" s="4"/>
      <c r="G15" s="2"/>
      <c r="H15" s="9"/>
      <c r="I15" s="2"/>
      <c r="J15" s="4"/>
      <c r="K15" s="2"/>
    </row>
    <row r="16" spans="1:11" ht="10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0.5" customHeight="1">
      <c r="A17" s="2"/>
      <c r="B17" s="4"/>
      <c r="C17" s="2"/>
      <c r="D17" s="4"/>
      <c r="E17" s="2"/>
      <c r="F17" s="4"/>
      <c r="G17" s="2"/>
      <c r="H17" s="9"/>
      <c r="I17" s="2"/>
      <c r="J17" s="4"/>
      <c r="K17" s="2"/>
    </row>
    <row r="18" spans="1:11" ht="10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0.5" customHeight="1">
      <c r="A19" s="2"/>
      <c r="B19" s="2"/>
      <c r="C19" s="2"/>
      <c r="D19" s="7"/>
      <c r="E19" s="2"/>
      <c r="F19" s="2"/>
      <c r="G19" s="2"/>
      <c r="H19" s="2"/>
      <c r="I19" s="2"/>
      <c r="J19" s="2"/>
      <c r="K19" s="2"/>
    </row>
    <row r="20" spans="1:11" ht="10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</sheetData>
  <printOptions/>
  <pageMargins left="0" right="0" top="0.6597222222222222" bottom="0.6597222222222222" header="0.15972222222222224" footer="0.15972222222222224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0"/>
  <sheetViews>
    <sheetView showOutlineSymbols="0" workbookViewId="0" topLeftCell="A1">
      <selection activeCell="A1" sqref="A1"/>
    </sheetView>
  </sheetViews>
  <sheetFormatPr defaultColWidth="9.140625" defaultRowHeight="12.75"/>
  <sheetData>
    <row r="1" spans="1:11" ht="12.75">
      <c r="A1" s="2"/>
      <c r="B1" s="2" t="s">
        <v>31</v>
      </c>
      <c r="C1" s="2"/>
      <c r="D1" s="2" t="s">
        <v>0</v>
      </c>
      <c r="E1" s="2"/>
      <c r="F1" s="2" t="s">
        <v>1</v>
      </c>
      <c r="G1" s="2"/>
      <c r="H1" s="2"/>
      <c r="I1" s="2"/>
      <c r="J1" s="2"/>
      <c r="K1" s="2"/>
    </row>
    <row r="2" spans="1:11" ht="12.75">
      <c r="A2" s="2"/>
      <c r="B2" s="2" t="s">
        <v>4</v>
      </c>
      <c r="C2" s="2"/>
      <c r="D2" s="8">
        <v>8.6</v>
      </c>
      <c r="E2" s="1"/>
      <c r="F2" s="8">
        <v>7</v>
      </c>
      <c r="G2" s="2"/>
      <c r="H2" s="2"/>
      <c r="I2" s="2"/>
      <c r="J2" s="2"/>
      <c r="K2" s="2"/>
    </row>
    <row r="3" spans="1:11" ht="12.75">
      <c r="A3" s="2" t="s">
        <v>45</v>
      </c>
      <c r="B3" s="2" t="s">
        <v>46</v>
      </c>
      <c r="C3" s="2" t="s">
        <v>46</v>
      </c>
      <c r="D3" s="2" t="s">
        <v>46</v>
      </c>
      <c r="E3" s="2" t="s">
        <v>46</v>
      </c>
      <c r="F3" s="2" t="s">
        <v>46</v>
      </c>
      <c r="G3" s="2" t="s">
        <v>46</v>
      </c>
      <c r="H3" s="2" t="s">
        <v>46</v>
      </c>
      <c r="I3" s="2" t="s">
        <v>46</v>
      </c>
      <c r="J3" s="2" t="s">
        <v>46</v>
      </c>
      <c r="K3" s="2" t="s">
        <v>46</v>
      </c>
    </row>
    <row r="4" spans="1:11" ht="12.75">
      <c r="A4" s="2" t="s">
        <v>45</v>
      </c>
      <c r="B4" s="2" t="s">
        <v>47</v>
      </c>
      <c r="C4" s="2"/>
      <c r="D4" s="12" t="s">
        <v>48</v>
      </c>
      <c r="E4" s="2"/>
      <c r="F4" s="12" t="s">
        <v>7</v>
      </c>
      <c r="G4" s="10" t="s">
        <v>8</v>
      </c>
      <c r="H4" s="2"/>
      <c r="I4" s="2"/>
      <c r="K4" s="2" t="s">
        <v>45</v>
      </c>
    </row>
    <row r="5" spans="1:11" ht="12.75">
      <c r="A5" s="2" t="s">
        <v>45</v>
      </c>
      <c r="B5" s="2"/>
      <c r="C5" s="2" t="s">
        <v>14</v>
      </c>
      <c r="D5" s="2" t="s">
        <v>49</v>
      </c>
      <c r="E5" s="2"/>
      <c r="F5" s="2"/>
      <c r="G5" s="2"/>
      <c r="H5" s="2"/>
      <c r="I5" s="2"/>
      <c r="J5" s="2" t="s">
        <v>9</v>
      </c>
      <c r="K5" s="2" t="s">
        <v>45</v>
      </c>
    </row>
    <row r="6" spans="1:11" ht="12.75">
      <c r="A6" s="2" t="s">
        <v>45</v>
      </c>
      <c r="B6" s="10" t="s">
        <v>10</v>
      </c>
      <c r="C6" s="2"/>
      <c r="D6" s="10" t="s">
        <v>11</v>
      </c>
      <c r="E6" s="2"/>
      <c r="F6" s="10" t="s">
        <v>12</v>
      </c>
      <c r="G6" s="2"/>
      <c r="H6" s="10" t="s">
        <v>13</v>
      </c>
      <c r="I6" s="2" t="s">
        <v>14</v>
      </c>
      <c r="J6" s="4">
        <f>('N928ML'!$E$2)</f>
        <v>7</v>
      </c>
      <c r="K6" s="2" t="s">
        <v>45</v>
      </c>
    </row>
    <row r="7" spans="1:11" ht="12.75">
      <c r="A7" s="2" t="s">
        <v>45</v>
      </c>
      <c r="B7" s="5">
        <v>33496</v>
      </c>
      <c r="C7" s="2" t="s">
        <v>15</v>
      </c>
      <c r="D7" s="6">
        <v>55681</v>
      </c>
      <c r="E7" s="2" t="s">
        <v>15</v>
      </c>
      <c r="F7" s="6">
        <v>57074</v>
      </c>
      <c r="G7" s="2"/>
      <c r="H7" s="11" t="s">
        <v>16</v>
      </c>
      <c r="I7" s="2" t="s">
        <v>14</v>
      </c>
      <c r="J7" s="1">
        <f>('N928ML'!$C$2)</f>
        <v>8.6</v>
      </c>
      <c r="K7" s="2" t="s">
        <v>45</v>
      </c>
    </row>
    <row r="8" spans="1:11" ht="12.75">
      <c r="A8" s="2" t="s">
        <v>45</v>
      </c>
      <c r="B8" s="2"/>
      <c r="C8" s="2" t="s">
        <v>45</v>
      </c>
      <c r="D8" s="2" t="s">
        <v>17</v>
      </c>
      <c r="E8" s="2" t="s">
        <v>45</v>
      </c>
      <c r="F8" s="2" t="s">
        <v>18</v>
      </c>
      <c r="G8" s="2" t="s">
        <v>45</v>
      </c>
      <c r="H8" s="2" t="s">
        <v>19</v>
      </c>
      <c r="I8" s="2" t="s">
        <v>45</v>
      </c>
      <c r="J8" s="2" t="s">
        <v>19</v>
      </c>
      <c r="K8" s="2" t="s">
        <v>45</v>
      </c>
    </row>
    <row r="9" spans="1:11" ht="12.75">
      <c r="A9" s="2" t="s">
        <v>45</v>
      </c>
      <c r="B9" s="2" t="s">
        <v>20</v>
      </c>
      <c r="C9" s="2" t="s">
        <v>45</v>
      </c>
      <c r="D9" s="2" t="s">
        <v>21</v>
      </c>
      <c r="E9" s="2" t="s">
        <v>45</v>
      </c>
      <c r="F9" s="2" t="s">
        <v>22</v>
      </c>
      <c r="G9" s="2" t="s">
        <v>45</v>
      </c>
      <c r="H9" s="2" t="s">
        <v>23</v>
      </c>
      <c r="I9" s="2" t="s">
        <v>45</v>
      </c>
      <c r="J9" s="2" t="s">
        <v>24</v>
      </c>
      <c r="K9" s="2" t="s">
        <v>45</v>
      </c>
    </row>
    <row r="10" spans="1:11" ht="12.75">
      <c r="A10" s="2" t="s">
        <v>45</v>
      </c>
      <c r="B10" s="2" t="s">
        <v>50</v>
      </c>
      <c r="C10" s="2" t="s">
        <v>45</v>
      </c>
      <c r="D10" s="2" t="s">
        <v>50</v>
      </c>
      <c r="E10" s="2" t="s">
        <v>45</v>
      </c>
      <c r="F10" s="2" t="s">
        <v>50</v>
      </c>
      <c r="G10" s="2" t="s">
        <v>45</v>
      </c>
      <c r="H10" s="2" t="s">
        <v>50</v>
      </c>
      <c r="I10" s="2" t="s">
        <v>45</v>
      </c>
      <c r="J10" s="2" t="s">
        <v>50</v>
      </c>
      <c r="K10" s="2" t="s">
        <v>45</v>
      </c>
    </row>
    <row r="11" spans="1:11" ht="12.75">
      <c r="A11" s="2" t="s">
        <v>45</v>
      </c>
      <c r="B11" s="4" t="s">
        <v>25</v>
      </c>
      <c r="C11" s="2" t="s">
        <v>45</v>
      </c>
      <c r="D11" s="4">
        <v>55681</v>
      </c>
      <c r="E11" s="2" t="s">
        <v>45</v>
      </c>
      <c r="F11" s="4">
        <f>(H11-B7)*J6+F7</f>
        <v>57159.6441860465</v>
      </c>
      <c r="G11" s="2" t="s">
        <v>45</v>
      </c>
      <c r="H11" s="9">
        <f>(D11+125-D7)/J7+B7-2.3</f>
        <v>33508.23488372093</v>
      </c>
      <c r="I11" s="2" t="s">
        <v>45</v>
      </c>
      <c r="J11" s="4">
        <f>(D11+125)</f>
        <v>55806</v>
      </c>
      <c r="K11" s="2" t="s">
        <v>45</v>
      </c>
    </row>
    <row r="12" spans="1:11" ht="12.75">
      <c r="A12" s="2" t="s">
        <v>45</v>
      </c>
      <c r="B12" s="2" t="s">
        <v>50</v>
      </c>
      <c r="C12" s="2" t="s">
        <v>45</v>
      </c>
      <c r="D12" s="2" t="s">
        <v>50</v>
      </c>
      <c r="E12" s="2" t="s">
        <v>45</v>
      </c>
      <c r="F12" s="2" t="s">
        <v>50</v>
      </c>
      <c r="G12" s="2" t="s">
        <v>45</v>
      </c>
      <c r="H12" s="2" t="s">
        <v>50</v>
      </c>
      <c r="I12" s="2" t="s">
        <v>45</v>
      </c>
      <c r="J12" s="2" t="s">
        <v>50</v>
      </c>
      <c r="K12" s="2" t="s">
        <v>45</v>
      </c>
    </row>
    <row r="13" spans="1:11" ht="12.75">
      <c r="A13" s="2" t="s">
        <v>45</v>
      </c>
      <c r="B13" s="4" t="s">
        <v>26</v>
      </c>
      <c r="C13" s="2" t="s">
        <v>45</v>
      </c>
      <c r="D13" s="4">
        <f>(D11)</f>
        <v>55681</v>
      </c>
      <c r="E13" s="2" t="s">
        <v>45</v>
      </c>
      <c r="F13" s="4">
        <f>(H13-B7)*J6+F7</f>
        <v>57247.38837209302</v>
      </c>
      <c r="G13" s="2" t="s">
        <v>45</v>
      </c>
      <c r="H13" s="9">
        <f>(D13+250-D7)/J7+B7-4.3</f>
        <v>33520.76976744186</v>
      </c>
      <c r="I13" s="2" t="s">
        <v>45</v>
      </c>
      <c r="J13" s="4">
        <f>(D13+250)</f>
        <v>55931</v>
      </c>
      <c r="K13" s="2" t="s">
        <v>45</v>
      </c>
    </row>
    <row r="14" spans="1:11" ht="12.75">
      <c r="A14" s="2" t="s">
        <v>45</v>
      </c>
      <c r="B14" s="2" t="s">
        <v>50</v>
      </c>
      <c r="C14" s="2" t="s">
        <v>45</v>
      </c>
      <c r="D14" s="2" t="s">
        <v>50</v>
      </c>
      <c r="E14" s="2" t="s">
        <v>45</v>
      </c>
      <c r="F14" s="2" t="s">
        <v>50</v>
      </c>
      <c r="G14" s="2" t="s">
        <v>45</v>
      </c>
      <c r="H14" s="2" t="s">
        <v>50</v>
      </c>
      <c r="I14" s="2" t="s">
        <v>45</v>
      </c>
      <c r="J14" s="2" t="s">
        <v>50</v>
      </c>
      <c r="K14" s="2" t="s">
        <v>45</v>
      </c>
    </row>
    <row r="15" spans="1:11" ht="12.75">
      <c r="A15" s="2" t="s">
        <v>45</v>
      </c>
      <c r="B15" s="4" t="s">
        <v>27</v>
      </c>
      <c r="C15" s="2" t="s">
        <v>45</v>
      </c>
      <c r="D15" s="4">
        <v>55434</v>
      </c>
      <c r="E15" s="2" t="s">
        <v>45</v>
      </c>
      <c r="F15" s="4">
        <f>(H15-B7)*J6+F7</f>
        <v>57182.43488372092</v>
      </c>
      <c r="G15" s="2" t="s">
        <v>45</v>
      </c>
      <c r="H15" s="9">
        <f>(D15+400-D7)/J7+B7-2.3</f>
        <v>33511.49069767442</v>
      </c>
      <c r="I15" s="2" t="s">
        <v>45</v>
      </c>
      <c r="J15" s="4">
        <f>(D15+400)</f>
        <v>55834</v>
      </c>
      <c r="K15" s="2" t="s">
        <v>45</v>
      </c>
    </row>
    <row r="16" spans="1:11" ht="12.75">
      <c r="A16" s="2" t="s">
        <v>45</v>
      </c>
      <c r="B16" s="2" t="s">
        <v>50</v>
      </c>
      <c r="C16" s="2" t="s">
        <v>45</v>
      </c>
      <c r="D16" s="2" t="s">
        <v>50</v>
      </c>
      <c r="E16" s="2" t="s">
        <v>45</v>
      </c>
      <c r="F16" s="2" t="s">
        <v>50</v>
      </c>
      <c r="G16" s="2" t="s">
        <v>45</v>
      </c>
      <c r="H16" s="2" t="s">
        <v>50</v>
      </c>
      <c r="I16" s="2" t="s">
        <v>45</v>
      </c>
      <c r="J16" s="2" t="s">
        <v>50</v>
      </c>
      <c r="K16" s="2" t="s">
        <v>45</v>
      </c>
    </row>
    <row r="17" spans="1:11" ht="12.75">
      <c r="A17" s="2" t="s">
        <v>45</v>
      </c>
      <c r="B17" s="4" t="s">
        <v>28</v>
      </c>
      <c r="C17" s="2" t="s">
        <v>45</v>
      </c>
      <c r="D17" s="4">
        <v>55516</v>
      </c>
      <c r="E17" s="2" t="s">
        <v>45</v>
      </c>
      <c r="F17" s="4">
        <f>(H17-B7)*J6+F7</f>
        <v>58225.923255813956</v>
      </c>
      <c r="G17" s="2" t="s">
        <v>45</v>
      </c>
      <c r="H17" s="9">
        <f>(D17+1600-D7)/J7+B7-2.3</f>
        <v>33660.56046511628</v>
      </c>
      <c r="I17" s="2" t="s">
        <v>45</v>
      </c>
      <c r="J17" s="4">
        <f>(D17+1600)</f>
        <v>57116</v>
      </c>
      <c r="K17" s="2" t="s">
        <v>45</v>
      </c>
    </row>
    <row r="18" spans="1:11" ht="12.75">
      <c r="A18" s="2" t="s">
        <v>45</v>
      </c>
      <c r="B18" s="2" t="s">
        <v>46</v>
      </c>
      <c r="C18" s="2" t="s">
        <v>46</v>
      </c>
      <c r="D18" s="2" t="s">
        <v>46</v>
      </c>
      <c r="E18" s="2" t="s">
        <v>46</v>
      </c>
      <c r="F18" s="2" t="s">
        <v>46</v>
      </c>
      <c r="G18" s="2" t="s">
        <v>46</v>
      </c>
      <c r="H18" s="2" t="s">
        <v>46</v>
      </c>
      <c r="I18" s="2" t="s">
        <v>46</v>
      </c>
      <c r="J18" s="2" t="s">
        <v>46</v>
      </c>
      <c r="K18" s="2" t="s">
        <v>45</v>
      </c>
    </row>
    <row r="19" spans="1:11" ht="12.75">
      <c r="A19" s="2" t="s">
        <v>45</v>
      </c>
      <c r="B19" s="2" t="s">
        <v>29</v>
      </c>
      <c r="C19" s="2"/>
      <c r="D19" s="7" t="s">
        <v>30</v>
      </c>
      <c r="E19" s="2"/>
      <c r="F19" s="2"/>
      <c r="G19" s="2"/>
      <c r="H19" s="2"/>
      <c r="I19" s="2"/>
      <c r="J19" s="2"/>
      <c r="K19" s="2" t="s">
        <v>45</v>
      </c>
    </row>
    <row r="20" spans="1:11" ht="12.75">
      <c r="A20" s="2" t="s">
        <v>45</v>
      </c>
      <c r="B20" s="2" t="s">
        <v>46</v>
      </c>
      <c r="C20" s="2" t="s">
        <v>46</v>
      </c>
      <c r="D20" s="2" t="s">
        <v>46</v>
      </c>
      <c r="E20" s="2" t="s">
        <v>46</v>
      </c>
      <c r="F20" s="2" t="s">
        <v>46</v>
      </c>
      <c r="G20" s="2" t="s">
        <v>46</v>
      </c>
      <c r="H20" s="2" t="s">
        <v>46</v>
      </c>
      <c r="I20" s="2" t="s">
        <v>46</v>
      </c>
      <c r="J20" s="2" t="s">
        <v>46</v>
      </c>
      <c r="K20" s="2" t="s">
        <v>45</v>
      </c>
    </row>
  </sheetData>
  <printOptions/>
  <pageMargins left="0" right="0" top="0.6597222222222222" bottom="0.6597222222222222" header="0.15972222222222224" footer="0.15972222222222224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0"/>
  <sheetViews>
    <sheetView showOutlineSymbols="0" workbookViewId="0" topLeftCell="A1">
      <selection activeCell="A1" sqref="A1"/>
    </sheetView>
  </sheetViews>
  <sheetFormatPr defaultColWidth="9.140625" defaultRowHeight="12.75"/>
  <sheetData>
    <row r="1" spans="1:11" ht="12.75">
      <c r="A1" s="2"/>
      <c r="B1" s="2" t="s">
        <v>31</v>
      </c>
      <c r="C1" s="2"/>
      <c r="D1" s="2" t="s">
        <v>0</v>
      </c>
      <c r="E1" s="2"/>
      <c r="F1" s="2" t="s">
        <v>1</v>
      </c>
      <c r="G1" s="2"/>
      <c r="H1" s="2"/>
      <c r="I1" s="2"/>
      <c r="J1" s="2"/>
      <c r="K1" s="2"/>
    </row>
    <row r="2" spans="1:11" ht="12.75">
      <c r="A2" s="2"/>
      <c r="B2" s="2" t="s">
        <v>4</v>
      </c>
      <c r="C2" s="2"/>
      <c r="D2" s="8">
        <v>8.6</v>
      </c>
      <c r="E2" s="1"/>
      <c r="F2" s="8">
        <v>7</v>
      </c>
      <c r="G2" s="2"/>
      <c r="H2" s="2"/>
      <c r="I2" s="2"/>
      <c r="J2" s="2"/>
      <c r="K2" s="2"/>
    </row>
    <row r="3" spans="1:11" ht="12.75">
      <c r="A3" s="2" t="s">
        <v>45</v>
      </c>
      <c r="B3" s="2" t="s">
        <v>46</v>
      </c>
      <c r="C3" s="2" t="s">
        <v>46</v>
      </c>
      <c r="D3" s="2" t="s">
        <v>46</v>
      </c>
      <c r="E3" s="2" t="s">
        <v>46</v>
      </c>
      <c r="F3" s="2" t="s">
        <v>46</v>
      </c>
      <c r="G3" s="2" t="s">
        <v>46</v>
      </c>
      <c r="H3" s="2" t="s">
        <v>46</v>
      </c>
      <c r="I3" s="2" t="s">
        <v>46</v>
      </c>
      <c r="J3" s="2" t="s">
        <v>46</v>
      </c>
      <c r="K3" s="2" t="s">
        <v>46</v>
      </c>
    </row>
    <row r="4" spans="1:11" ht="12.75">
      <c r="A4" s="2" t="s">
        <v>45</v>
      </c>
      <c r="B4" s="2" t="s">
        <v>47</v>
      </c>
      <c r="C4" s="2"/>
      <c r="D4" s="12" t="s">
        <v>48</v>
      </c>
      <c r="E4" s="2"/>
      <c r="F4" s="12" t="s">
        <v>7</v>
      </c>
      <c r="G4" s="10" t="s">
        <v>8</v>
      </c>
      <c r="H4" s="2"/>
      <c r="I4" s="2"/>
      <c r="K4" s="2" t="s">
        <v>45</v>
      </c>
    </row>
    <row r="5" spans="1:11" ht="12.75">
      <c r="A5" s="2" t="s">
        <v>45</v>
      </c>
      <c r="B5" s="2"/>
      <c r="C5" s="2" t="s">
        <v>14</v>
      </c>
      <c r="D5" s="2" t="s">
        <v>49</v>
      </c>
      <c r="E5" s="2"/>
      <c r="F5" s="2"/>
      <c r="G5" s="2"/>
      <c r="H5" s="2"/>
      <c r="I5" s="2"/>
      <c r="J5" s="2" t="s">
        <v>9</v>
      </c>
      <c r="K5" s="2" t="s">
        <v>45</v>
      </c>
    </row>
    <row r="6" spans="1:11" ht="12.75">
      <c r="A6" s="2" t="s">
        <v>45</v>
      </c>
      <c r="B6" s="10" t="s">
        <v>10</v>
      </c>
      <c r="C6" s="2"/>
      <c r="D6" s="10" t="s">
        <v>11</v>
      </c>
      <c r="E6" s="2"/>
      <c r="F6" s="10" t="s">
        <v>12</v>
      </c>
      <c r="G6" s="2"/>
      <c r="H6" s="10" t="s">
        <v>13</v>
      </c>
      <c r="I6" s="2" t="s">
        <v>14</v>
      </c>
      <c r="J6" s="4">
        <f>('N928ML'!$E$2)</f>
        <v>7</v>
      </c>
      <c r="K6" s="2" t="s">
        <v>45</v>
      </c>
    </row>
    <row r="7" spans="1:11" ht="12.75">
      <c r="A7" s="2" t="s">
        <v>45</v>
      </c>
      <c r="B7" s="5">
        <v>33496</v>
      </c>
      <c r="C7" s="2" t="s">
        <v>15</v>
      </c>
      <c r="D7" s="6">
        <v>55681</v>
      </c>
      <c r="E7" s="2" t="s">
        <v>15</v>
      </c>
      <c r="F7" s="6">
        <v>57074</v>
      </c>
      <c r="G7" s="2"/>
      <c r="H7" s="11" t="s">
        <v>16</v>
      </c>
      <c r="I7" s="2" t="s">
        <v>14</v>
      </c>
      <c r="J7" s="1">
        <f>('N928ML'!$C$2)</f>
        <v>8.6</v>
      </c>
      <c r="K7" s="2" t="s">
        <v>45</v>
      </c>
    </row>
    <row r="8" spans="1:11" ht="12.75">
      <c r="A8" s="2" t="s">
        <v>45</v>
      </c>
      <c r="B8" s="2"/>
      <c r="C8" s="2" t="s">
        <v>45</v>
      </c>
      <c r="D8" s="2" t="s">
        <v>17</v>
      </c>
      <c r="E8" s="2" t="s">
        <v>45</v>
      </c>
      <c r="F8" s="2" t="s">
        <v>18</v>
      </c>
      <c r="G8" s="2" t="s">
        <v>45</v>
      </c>
      <c r="H8" s="2" t="s">
        <v>19</v>
      </c>
      <c r="I8" s="2" t="s">
        <v>45</v>
      </c>
      <c r="J8" s="2" t="s">
        <v>19</v>
      </c>
      <c r="K8" s="2" t="s">
        <v>45</v>
      </c>
    </row>
    <row r="9" spans="1:11" ht="12.75">
      <c r="A9" s="2" t="s">
        <v>45</v>
      </c>
      <c r="B9" s="2" t="s">
        <v>20</v>
      </c>
      <c r="C9" s="2" t="s">
        <v>45</v>
      </c>
      <c r="D9" s="2" t="s">
        <v>21</v>
      </c>
      <c r="E9" s="2" t="s">
        <v>45</v>
      </c>
      <c r="F9" s="2" t="s">
        <v>22</v>
      </c>
      <c r="G9" s="2" t="s">
        <v>45</v>
      </c>
      <c r="H9" s="2" t="s">
        <v>23</v>
      </c>
      <c r="I9" s="2" t="s">
        <v>45</v>
      </c>
      <c r="J9" s="2" t="s">
        <v>24</v>
      </c>
      <c r="K9" s="2" t="s">
        <v>45</v>
      </c>
    </row>
    <row r="10" spans="1:11" ht="12.75">
      <c r="A10" s="2" t="s">
        <v>45</v>
      </c>
      <c r="B10" s="2" t="s">
        <v>50</v>
      </c>
      <c r="C10" s="2" t="s">
        <v>45</v>
      </c>
      <c r="D10" s="2" t="s">
        <v>50</v>
      </c>
      <c r="E10" s="2" t="s">
        <v>45</v>
      </c>
      <c r="F10" s="2" t="s">
        <v>50</v>
      </c>
      <c r="G10" s="2" t="s">
        <v>45</v>
      </c>
      <c r="H10" s="2" t="s">
        <v>50</v>
      </c>
      <c r="I10" s="2" t="s">
        <v>45</v>
      </c>
      <c r="J10" s="2" t="s">
        <v>50</v>
      </c>
      <c r="K10" s="2" t="s">
        <v>45</v>
      </c>
    </row>
    <row r="11" spans="1:11" ht="12.75">
      <c r="A11" s="2" t="s">
        <v>45</v>
      </c>
      <c r="B11" s="4" t="s">
        <v>25</v>
      </c>
      <c r="C11" s="2" t="s">
        <v>45</v>
      </c>
      <c r="D11" s="4">
        <v>55681</v>
      </c>
      <c r="E11" s="2" t="s">
        <v>45</v>
      </c>
      <c r="F11" s="4">
        <f>(H11-B7)*J6+F7</f>
        <v>57159.6441860465</v>
      </c>
      <c r="G11" s="2" t="s">
        <v>45</v>
      </c>
      <c r="H11" s="9">
        <f>(D11+125-D7)/J7+B7-2.3</f>
        <v>33508.23488372093</v>
      </c>
      <c r="I11" s="2" t="s">
        <v>45</v>
      </c>
      <c r="J11" s="4">
        <f>(D11+125)</f>
        <v>55806</v>
      </c>
      <c r="K11" s="2" t="s">
        <v>45</v>
      </c>
    </row>
    <row r="12" spans="1:11" ht="12.75">
      <c r="A12" s="2" t="s">
        <v>45</v>
      </c>
      <c r="B12" s="2" t="s">
        <v>50</v>
      </c>
      <c r="C12" s="2" t="s">
        <v>45</v>
      </c>
      <c r="D12" s="2" t="s">
        <v>50</v>
      </c>
      <c r="E12" s="2" t="s">
        <v>45</v>
      </c>
      <c r="F12" s="2" t="s">
        <v>50</v>
      </c>
      <c r="G12" s="2" t="s">
        <v>45</v>
      </c>
      <c r="H12" s="2" t="s">
        <v>50</v>
      </c>
      <c r="I12" s="2" t="s">
        <v>45</v>
      </c>
      <c r="J12" s="2" t="s">
        <v>50</v>
      </c>
      <c r="K12" s="2" t="s">
        <v>45</v>
      </c>
    </row>
    <row r="13" spans="1:11" ht="12.75">
      <c r="A13" s="2" t="s">
        <v>45</v>
      </c>
      <c r="B13" s="4" t="s">
        <v>26</v>
      </c>
      <c r="C13" s="2" t="s">
        <v>45</v>
      </c>
      <c r="D13" s="4">
        <f>(D11)</f>
        <v>55681</v>
      </c>
      <c r="E13" s="2" t="s">
        <v>45</v>
      </c>
      <c r="F13" s="4">
        <f>(H13-B7)*J6+F7</f>
        <v>57247.38837209302</v>
      </c>
      <c r="G13" s="2" t="s">
        <v>45</v>
      </c>
      <c r="H13" s="9">
        <f>(D13+250-D7)/J7+B7-4.3</f>
        <v>33520.76976744186</v>
      </c>
      <c r="I13" s="2" t="s">
        <v>45</v>
      </c>
      <c r="J13" s="4">
        <f>(D13+250)</f>
        <v>55931</v>
      </c>
      <c r="K13" s="2" t="s">
        <v>45</v>
      </c>
    </row>
    <row r="14" spans="1:11" ht="12.75">
      <c r="A14" s="2" t="s">
        <v>45</v>
      </c>
      <c r="B14" s="2" t="s">
        <v>50</v>
      </c>
      <c r="C14" s="2" t="s">
        <v>45</v>
      </c>
      <c r="D14" s="2" t="s">
        <v>50</v>
      </c>
      <c r="E14" s="2" t="s">
        <v>45</v>
      </c>
      <c r="F14" s="2" t="s">
        <v>50</v>
      </c>
      <c r="G14" s="2" t="s">
        <v>45</v>
      </c>
      <c r="H14" s="2" t="s">
        <v>50</v>
      </c>
      <c r="I14" s="2" t="s">
        <v>45</v>
      </c>
      <c r="J14" s="2" t="s">
        <v>50</v>
      </c>
      <c r="K14" s="2" t="s">
        <v>45</v>
      </c>
    </row>
    <row r="15" spans="1:11" ht="12.75">
      <c r="A15" s="2" t="s">
        <v>45</v>
      </c>
      <c r="B15" s="4" t="s">
        <v>27</v>
      </c>
      <c r="C15" s="2" t="s">
        <v>45</v>
      </c>
      <c r="D15" s="4">
        <v>55434</v>
      </c>
      <c r="E15" s="2" t="s">
        <v>45</v>
      </c>
      <c r="F15" s="4">
        <f>(H15-B7)*J6+F7</f>
        <v>57182.43488372092</v>
      </c>
      <c r="G15" s="2" t="s">
        <v>45</v>
      </c>
      <c r="H15" s="9">
        <f>(D15+400-D7)/J7+B7-2.3</f>
        <v>33511.49069767442</v>
      </c>
      <c r="I15" s="2" t="s">
        <v>45</v>
      </c>
      <c r="J15" s="4">
        <f>(D15+400)</f>
        <v>55834</v>
      </c>
      <c r="K15" s="2" t="s">
        <v>45</v>
      </c>
    </row>
    <row r="16" spans="1:11" ht="12.75">
      <c r="A16" s="2" t="s">
        <v>45</v>
      </c>
      <c r="B16" s="2" t="s">
        <v>50</v>
      </c>
      <c r="C16" s="2" t="s">
        <v>45</v>
      </c>
      <c r="D16" s="2" t="s">
        <v>50</v>
      </c>
      <c r="E16" s="2" t="s">
        <v>45</v>
      </c>
      <c r="F16" s="2" t="s">
        <v>50</v>
      </c>
      <c r="G16" s="2" t="s">
        <v>45</v>
      </c>
      <c r="H16" s="2" t="s">
        <v>50</v>
      </c>
      <c r="I16" s="2" t="s">
        <v>45</v>
      </c>
      <c r="J16" s="2" t="s">
        <v>50</v>
      </c>
      <c r="K16" s="2" t="s">
        <v>45</v>
      </c>
    </row>
    <row r="17" spans="1:11" ht="12.75">
      <c r="A17" s="2" t="s">
        <v>45</v>
      </c>
      <c r="B17" s="4" t="s">
        <v>28</v>
      </c>
      <c r="C17" s="2" t="s">
        <v>45</v>
      </c>
      <c r="D17" s="4">
        <v>55516</v>
      </c>
      <c r="E17" s="2" t="s">
        <v>45</v>
      </c>
      <c r="F17" s="4">
        <f>(H17-B7)*J6+F7</f>
        <v>58225.923255813956</v>
      </c>
      <c r="G17" s="2" t="s">
        <v>45</v>
      </c>
      <c r="H17" s="9">
        <f>(D17+1600-D7)/J7+B7-2.3</f>
        <v>33660.56046511628</v>
      </c>
      <c r="I17" s="2" t="s">
        <v>45</v>
      </c>
      <c r="J17" s="4">
        <f>(D17+1600)</f>
        <v>57116</v>
      </c>
      <c r="K17" s="2" t="s">
        <v>45</v>
      </c>
    </row>
    <row r="18" spans="1:11" ht="12.75">
      <c r="A18" s="2" t="s">
        <v>45</v>
      </c>
      <c r="B18" s="2" t="s">
        <v>46</v>
      </c>
      <c r="C18" s="2" t="s">
        <v>46</v>
      </c>
      <c r="D18" s="2" t="s">
        <v>46</v>
      </c>
      <c r="E18" s="2" t="s">
        <v>46</v>
      </c>
      <c r="F18" s="2" t="s">
        <v>46</v>
      </c>
      <c r="G18" s="2" t="s">
        <v>46</v>
      </c>
      <c r="H18" s="2" t="s">
        <v>46</v>
      </c>
      <c r="I18" s="2" t="s">
        <v>46</v>
      </c>
      <c r="J18" s="2" t="s">
        <v>46</v>
      </c>
      <c r="K18" s="2" t="s">
        <v>45</v>
      </c>
    </row>
    <row r="19" spans="1:11" ht="12.75">
      <c r="A19" s="2" t="s">
        <v>45</v>
      </c>
      <c r="B19" s="2" t="s">
        <v>29</v>
      </c>
      <c r="C19" s="2"/>
      <c r="D19" s="7" t="s">
        <v>30</v>
      </c>
      <c r="E19" s="2"/>
      <c r="F19" s="2"/>
      <c r="G19" s="2"/>
      <c r="H19" s="2"/>
      <c r="I19" s="2"/>
      <c r="J19" s="2"/>
      <c r="K19" s="2" t="s">
        <v>45</v>
      </c>
    </row>
    <row r="20" spans="1:11" ht="12.75">
      <c r="A20" s="2" t="s">
        <v>45</v>
      </c>
      <c r="B20" s="2" t="s">
        <v>46</v>
      </c>
      <c r="C20" s="2" t="s">
        <v>46</v>
      </c>
      <c r="D20" s="2" t="s">
        <v>46</v>
      </c>
      <c r="E20" s="2" t="s">
        <v>46</v>
      </c>
      <c r="F20" s="2" t="s">
        <v>46</v>
      </c>
      <c r="G20" s="2" t="s">
        <v>46</v>
      </c>
      <c r="H20" s="2" t="s">
        <v>46</v>
      </c>
      <c r="I20" s="2" t="s">
        <v>46</v>
      </c>
      <c r="J20" s="2" t="s">
        <v>46</v>
      </c>
      <c r="K20" s="2" t="s">
        <v>45</v>
      </c>
    </row>
  </sheetData>
  <printOptions/>
  <pageMargins left="0" right="0" top="0.6597222222222222" bottom="0.6597222222222222" header="0.15972222222222224" footer="0.15972222222222224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0"/>
  <sheetViews>
    <sheetView showOutlineSymbols="0" workbookViewId="0" topLeftCell="A1">
      <selection activeCell="A1" sqref="A1"/>
    </sheetView>
  </sheetViews>
  <sheetFormatPr defaultColWidth="9.140625" defaultRowHeight="12.75"/>
  <sheetData>
    <row r="1" spans="1:11" ht="12.75">
      <c r="A1" s="2"/>
      <c r="B1" s="2" t="s">
        <v>31</v>
      </c>
      <c r="C1" s="2"/>
      <c r="D1" s="2" t="s">
        <v>0</v>
      </c>
      <c r="E1" s="2"/>
      <c r="F1" s="2" t="s">
        <v>1</v>
      </c>
      <c r="G1" s="2"/>
      <c r="H1" s="2"/>
      <c r="I1" s="2"/>
      <c r="J1" s="2"/>
      <c r="K1" s="2"/>
    </row>
    <row r="2" spans="1:11" ht="12.75">
      <c r="A2" s="2"/>
      <c r="B2" s="2" t="s">
        <v>4</v>
      </c>
      <c r="C2" s="2"/>
      <c r="D2" s="8">
        <v>8.6</v>
      </c>
      <c r="E2" s="1"/>
      <c r="F2" s="8">
        <v>7</v>
      </c>
      <c r="G2" s="2"/>
      <c r="H2" s="2"/>
      <c r="I2" s="2"/>
      <c r="J2" s="2"/>
      <c r="K2" s="2"/>
    </row>
    <row r="3" spans="1:11" ht="12.75">
      <c r="A3" s="2" t="s">
        <v>45</v>
      </c>
      <c r="B3" s="2" t="s">
        <v>46</v>
      </c>
      <c r="C3" s="2" t="s">
        <v>46</v>
      </c>
      <c r="D3" s="2" t="s">
        <v>46</v>
      </c>
      <c r="E3" s="2" t="s">
        <v>46</v>
      </c>
      <c r="F3" s="2" t="s">
        <v>46</v>
      </c>
      <c r="G3" s="2" t="s">
        <v>46</v>
      </c>
      <c r="H3" s="2" t="s">
        <v>46</v>
      </c>
      <c r="I3" s="2" t="s">
        <v>46</v>
      </c>
      <c r="J3" s="2" t="s">
        <v>46</v>
      </c>
      <c r="K3" s="2" t="s">
        <v>46</v>
      </c>
    </row>
    <row r="4" spans="1:11" ht="12.75">
      <c r="A4" s="2" t="s">
        <v>45</v>
      </c>
      <c r="B4" s="2" t="s">
        <v>47</v>
      </c>
      <c r="C4" s="2"/>
      <c r="D4" s="12" t="s">
        <v>48</v>
      </c>
      <c r="E4" s="2"/>
      <c r="F4" s="12" t="s">
        <v>7</v>
      </c>
      <c r="G4" s="10" t="s">
        <v>8</v>
      </c>
      <c r="H4" s="2"/>
      <c r="I4" s="2"/>
      <c r="K4" s="2" t="s">
        <v>45</v>
      </c>
    </row>
    <row r="5" spans="1:11" ht="12.75">
      <c r="A5" s="2" t="s">
        <v>45</v>
      </c>
      <c r="B5" s="2"/>
      <c r="C5" s="2" t="s">
        <v>14</v>
      </c>
      <c r="D5" s="2" t="s">
        <v>49</v>
      </c>
      <c r="E5" s="2"/>
      <c r="F5" s="2"/>
      <c r="G5" s="2"/>
      <c r="H5" s="2"/>
      <c r="I5" s="2"/>
      <c r="J5" s="2" t="s">
        <v>9</v>
      </c>
      <c r="K5" s="2" t="s">
        <v>45</v>
      </c>
    </row>
    <row r="6" spans="1:11" ht="12.75">
      <c r="A6" s="2" t="s">
        <v>45</v>
      </c>
      <c r="B6" s="10" t="s">
        <v>10</v>
      </c>
      <c r="C6" s="2"/>
      <c r="D6" s="10" t="s">
        <v>11</v>
      </c>
      <c r="E6" s="2"/>
      <c r="F6" s="10" t="s">
        <v>12</v>
      </c>
      <c r="G6" s="2"/>
      <c r="H6" s="10" t="s">
        <v>13</v>
      </c>
      <c r="I6" s="2" t="s">
        <v>14</v>
      </c>
      <c r="J6" s="4">
        <f>('N928ML'!$E$2)</f>
        <v>7</v>
      </c>
      <c r="K6" s="2" t="s">
        <v>45</v>
      </c>
    </row>
    <row r="7" spans="1:11" ht="12.75">
      <c r="A7" s="2" t="s">
        <v>45</v>
      </c>
      <c r="B7" s="5">
        <v>33496</v>
      </c>
      <c r="C7" s="2" t="s">
        <v>15</v>
      </c>
      <c r="D7" s="6">
        <v>55681</v>
      </c>
      <c r="E7" s="2" t="s">
        <v>15</v>
      </c>
      <c r="F7" s="6">
        <v>57074</v>
      </c>
      <c r="G7" s="2"/>
      <c r="H7" s="11" t="s">
        <v>16</v>
      </c>
      <c r="I7" s="2" t="s">
        <v>14</v>
      </c>
      <c r="J7" s="1">
        <f>('N928ML'!$C$2)</f>
        <v>8.6</v>
      </c>
      <c r="K7" s="2" t="s">
        <v>45</v>
      </c>
    </row>
    <row r="8" spans="1:11" ht="12.75">
      <c r="A8" s="2" t="s">
        <v>45</v>
      </c>
      <c r="B8" s="2"/>
      <c r="C8" s="2" t="s">
        <v>45</v>
      </c>
      <c r="D8" s="2" t="s">
        <v>17</v>
      </c>
      <c r="E8" s="2" t="s">
        <v>45</v>
      </c>
      <c r="F8" s="2" t="s">
        <v>18</v>
      </c>
      <c r="G8" s="2" t="s">
        <v>45</v>
      </c>
      <c r="H8" s="2" t="s">
        <v>19</v>
      </c>
      <c r="I8" s="2" t="s">
        <v>45</v>
      </c>
      <c r="J8" s="2" t="s">
        <v>19</v>
      </c>
      <c r="K8" s="2" t="s">
        <v>45</v>
      </c>
    </row>
    <row r="9" spans="1:11" ht="12.75">
      <c r="A9" s="2" t="s">
        <v>45</v>
      </c>
      <c r="B9" s="2" t="s">
        <v>20</v>
      </c>
      <c r="C9" s="2" t="s">
        <v>45</v>
      </c>
      <c r="D9" s="2" t="s">
        <v>21</v>
      </c>
      <c r="E9" s="2" t="s">
        <v>45</v>
      </c>
      <c r="F9" s="2" t="s">
        <v>22</v>
      </c>
      <c r="G9" s="2" t="s">
        <v>45</v>
      </c>
      <c r="H9" s="2" t="s">
        <v>23</v>
      </c>
      <c r="I9" s="2" t="s">
        <v>45</v>
      </c>
      <c r="J9" s="2" t="s">
        <v>24</v>
      </c>
      <c r="K9" s="2" t="s">
        <v>45</v>
      </c>
    </row>
    <row r="10" spans="1:11" ht="12.75">
      <c r="A10" s="2" t="s">
        <v>45</v>
      </c>
      <c r="B10" s="2" t="s">
        <v>50</v>
      </c>
      <c r="C10" s="2" t="s">
        <v>45</v>
      </c>
      <c r="D10" s="2" t="s">
        <v>50</v>
      </c>
      <c r="E10" s="2" t="s">
        <v>45</v>
      </c>
      <c r="F10" s="2" t="s">
        <v>50</v>
      </c>
      <c r="G10" s="2" t="s">
        <v>45</v>
      </c>
      <c r="H10" s="2" t="s">
        <v>50</v>
      </c>
      <c r="I10" s="2" t="s">
        <v>45</v>
      </c>
      <c r="J10" s="2" t="s">
        <v>50</v>
      </c>
      <c r="K10" s="2" t="s">
        <v>45</v>
      </c>
    </row>
    <row r="11" spans="1:11" ht="12.75">
      <c r="A11" s="2" t="s">
        <v>45</v>
      </c>
      <c r="B11" s="4" t="s">
        <v>25</v>
      </c>
      <c r="C11" s="2" t="s">
        <v>45</v>
      </c>
      <c r="D11" s="4">
        <v>55681</v>
      </c>
      <c r="E11" s="2" t="s">
        <v>45</v>
      </c>
      <c r="F11" s="4">
        <f>(H11-B7)*J6+F7</f>
        <v>57159.6441860465</v>
      </c>
      <c r="G11" s="2" t="s">
        <v>45</v>
      </c>
      <c r="H11" s="9">
        <f>(D11+125-D7)/J7+B7-2.3</f>
        <v>33508.23488372093</v>
      </c>
      <c r="I11" s="2" t="s">
        <v>45</v>
      </c>
      <c r="J11" s="4">
        <f>(D11+125)</f>
        <v>55806</v>
      </c>
      <c r="K11" s="2" t="s">
        <v>45</v>
      </c>
    </row>
    <row r="12" spans="1:11" ht="12.75">
      <c r="A12" s="2" t="s">
        <v>45</v>
      </c>
      <c r="B12" s="2" t="s">
        <v>50</v>
      </c>
      <c r="C12" s="2" t="s">
        <v>45</v>
      </c>
      <c r="D12" s="2" t="s">
        <v>50</v>
      </c>
      <c r="E12" s="2" t="s">
        <v>45</v>
      </c>
      <c r="F12" s="2" t="s">
        <v>50</v>
      </c>
      <c r="G12" s="2" t="s">
        <v>45</v>
      </c>
      <c r="H12" s="2" t="s">
        <v>50</v>
      </c>
      <c r="I12" s="2" t="s">
        <v>45</v>
      </c>
      <c r="J12" s="2" t="s">
        <v>50</v>
      </c>
      <c r="K12" s="2" t="s">
        <v>45</v>
      </c>
    </row>
    <row r="13" spans="1:11" ht="12.75">
      <c r="A13" s="2" t="s">
        <v>45</v>
      </c>
      <c r="B13" s="4" t="s">
        <v>26</v>
      </c>
      <c r="C13" s="2" t="s">
        <v>45</v>
      </c>
      <c r="D13" s="4">
        <f>(D11)</f>
        <v>55681</v>
      </c>
      <c r="E13" s="2" t="s">
        <v>45</v>
      </c>
      <c r="F13" s="4">
        <f>(H13-B7)*J6+F7</f>
        <v>57247.38837209302</v>
      </c>
      <c r="G13" s="2" t="s">
        <v>45</v>
      </c>
      <c r="H13" s="9">
        <f>(D13+250-D7)/J7+B7-4.3</f>
        <v>33520.76976744186</v>
      </c>
      <c r="I13" s="2" t="s">
        <v>45</v>
      </c>
      <c r="J13" s="4">
        <f>(D13+250)</f>
        <v>55931</v>
      </c>
      <c r="K13" s="2" t="s">
        <v>45</v>
      </c>
    </row>
    <row r="14" spans="1:11" ht="12.75">
      <c r="A14" s="2" t="s">
        <v>45</v>
      </c>
      <c r="B14" s="2" t="s">
        <v>50</v>
      </c>
      <c r="C14" s="2" t="s">
        <v>45</v>
      </c>
      <c r="D14" s="2" t="s">
        <v>50</v>
      </c>
      <c r="E14" s="2" t="s">
        <v>45</v>
      </c>
      <c r="F14" s="2" t="s">
        <v>50</v>
      </c>
      <c r="G14" s="2" t="s">
        <v>45</v>
      </c>
      <c r="H14" s="2" t="s">
        <v>50</v>
      </c>
      <c r="I14" s="2" t="s">
        <v>45</v>
      </c>
      <c r="J14" s="2" t="s">
        <v>50</v>
      </c>
      <c r="K14" s="2" t="s">
        <v>45</v>
      </c>
    </row>
    <row r="15" spans="1:11" ht="12.75">
      <c r="A15" s="2" t="s">
        <v>45</v>
      </c>
      <c r="B15" s="4" t="s">
        <v>27</v>
      </c>
      <c r="C15" s="2" t="s">
        <v>45</v>
      </c>
      <c r="D15" s="4">
        <v>55434</v>
      </c>
      <c r="E15" s="2" t="s">
        <v>45</v>
      </c>
      <c r="F15" s="4">
        <f>(H15-B7)*J6+F7</f>
        <v>57182.43488372092</v>
      </c>
      <c r="G15" s="2" t="s">
        <v>45</v>
      </c>
      <c r="H15" s="9">
        <f>(D15+400-D7)/J7+B7-2.3</f>
        <v>33511.49069767442</v>
      </c>
      <c r="I15" s="2" t="s">
        <v>45</v>
      </c>
      <c r="J15" s="4">
        <f>(D15+400)</f>
        <v>55834</v>
      </c>
      <c r="K15" s="2" t="s">
        <v>45</v>
      </c>
    </row>
    <row r="16" spans="1:11" ht="12.75">
      <c r="A16" s="2" t="s">
        <v>45</v>
      </c>
      <c r="B16" s="2" t="s">
        <v>50</v>
      </c>
      <c r="C16" s="2" t="s">
        <v>45</v>
      </c>
      <c r="D16" s="2" t="s">
        <v>50</v>
      </c>
      <c r="E16" s="2" t="s">
        <v>45</v>
      </c>
      <c r="F16" s="2" t="s">
        <v>50</v>
      </c>
      <c r="G16" s="2" t="s">
        <v>45</v>
      </c>
      <c r="H16" s="2" t="s">
        <v>50</v>
      </c>
      <c r="I16" s="2" t="s">
        <v>45</v>
      </c>
      <c r="J16" s="2" t="s">
        <v>50</v>
      </c>
      <c r="K16" s="2" t="s">
        <v>45</v>
      </c>
    </row>
    <row r="17" spans="1:11" ht="12.75">
      <c r="A17" s="2" t="s">
        <v>45</v>
      </c>
      <c r="B17" s="4" t="s">
        <v>28</v>
      </c>
      <c r="C17" s="2" t="s">
        <v>45</v>
      </c>
      <c r="D17" s="4">
        <v>55516</v>
      </c>
      <c r="E17" s="2" t="s">
        <v>45</v>
      </c>
      <c r="F17" s="4">
        <f>(H17-B7)*J6+F7</f>
        <v>58225.923255813956</v>
      </c>
      <c r="G17" s="2" t="s">
        <v>45</v>
      </c>
      <c r="H17" s="9">
        <f>(D17+1600-D7)/J7+B7-2.3</f>
        <v>33660.56046511628</v>
      </c>
      <c r="I17" s="2" t="s">
        <v>45</v>
      </c>
      <c r="J17" s="4">
        <f>(D17+1600)</f>
        <v>57116</v>
      </c>
      <c r="K17" s="2" t="s">
        <v>45</v>
      </c>
    </row>
    <row r="18" spans="1:11" ht="12.75">
      <c r="A18" s="2" t="s">
        <v>45</v>
      </c>
      <c r="B18" s="2" t="s">
        <v>46</v>
      </c>
      <c r="C18" s="2" t="s">
        <v>46</v>
      </c>
      <c r="D18" s="2" t="s">
        <v>46</v>
      </c>
      <c r="E18" s="2" t="s">
        <v>46</v>
      </c>
      <c r="F18" s="2" t="s">
        <v>46</v>
      </c>
      <c r="G18" s="2" t="s">
        <v>46</v>
      </c>
      <c r="H18" s="2" t="s">
        <v>46</v>
      </c>
      <c r="I18" s="2" t="s">
        <v>46</v>
      </c>
      <c r="J18" s="2" t="s">
        <v>46</v>
      </c>
      <c r="K18" s="2" t="s">
        <v>45</v>
      </c>
    </row>
    <row r="19" spans="1:11" ht="12.75">
      <c r="A19" s="2" t="s">
        <v>45</v>
      </c>
      <c r="B19" s="2" t="s">
        <v>29</v>
      </c>
      <c r="C19" s="2"/>
      <c r="D19" s="7" t="s">
        <v>30</v>
      </c>
      <c r="E19" s="2"/>
      <c r="F19" s="2"/>
      <c r="G19" s="2"/>
      <c r="H19" s="2"/>
      <c r="I19" s="2"/>
      <c r="J19" s="2"/>
      <c r="K19" s="2" t="s">
        <v>45</v>
      </c>
    </row>
    <row r="20" spans="1:11" ht="12.75">
      <c r="A20" s="2" t="s">
        <v>45</v>
      </c>
      <c r="B20" s="2" t="s">
        <v>46</v>
      </c>
      <c r="C20" s="2" t="s">
        <v>46</v>
      </c>
      <c r="D20" s="2" t="s">
        <v>46</v>
      </c>
      <c r="E20" s="2" t="s">
        <v>46</v>
      </c>
      <c r="F20" s="2" t="s">
        <v>46</v>
      </c>
      <c r="G20" s="2" t="s">
        <v>46</v>
      </c>
      <c r="H20" s="2" t="s">
        <v>46</v>
      </c>
      <c r="I20" s="2" t="s">
        <v>46</v>
      </c>
      <c r="J20" s="2" t="s">
        <v>46</v>
      </c>
      <c r="K20" s="2" t="s">
        <v>45</v>
      </c>
    </row>
  </sheetData>
  <printOptions/>
  <pageMargins left="0" right="0" top="0.6597222222222222" bottom="0.6597222222222222" header="0.15972222222222224" footer="0.15972222222222224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0"/>
  <sheetViews>
    <sheetView showOutlineSymbols="0" workbookViewId="0" topLeftCell="A1">
      <selection activeCell="A1" sqref="A1"/>
    </sheetView>
  </sheetViews>
  <sheetFormatPr defaultColWidth="9.140625" defaultRowHeight="12.75"/>
  <sheetData>
    <row r="1" spans="1:11" ht="12.75">
      <c r="A1" s="2"/>
      <c r="B1" s="2" t="s">
        <v>31</v>
      </c>
      <c r="C1" s="2"/>
      <c r="D1" s="2" t="s">
        <v>0</v>
      </c>
      <c r="E1" s="2"/>
      <c r="F1" s="2" t="s">
        <v>1</v>
      </c>
      <c r="G1" s="2"/>
      <c r="H1" s="2"/>
      <c r="I1" s="2"/>
      <c r="J1" s="2"/>
      <c r="K1" s="2"/>
    </row>
    <row r="2" spans="1:11" ht="12.75">
      <c r="A2" s="2"/>
      <c r="B2" s="2" t="s">
        <v>4</v>
      </c>
      <c r="C2" s="2"/>
      <c r="D2" s="8">
        <v>8.6</v>
      </c>
      <c r="E2" s="1"/>
      <c r="F2" s="8">
        <v>7</v>
      </c>
      <c r="G2" s="2"/>
      <c r="H2" s="2"/>
      <c r="I2" s="2"/>
      <c r="J2" s="2"/>
      <c r="K2" s="2"/>
    </row>
    <row r="3" spans="1:11" ht="12.75">
      <c r="A3" s="2" t="s">
        <v>45</v>
      </c>
      <c r="B3" s="2" t="s">
        <v>46</v>
      </c>
      <c r="C3" s="2" t="s">
        <v>46</v>
      </c>
      <c r="D3" s="2" t="s">
        <v>46</v>
      </c>
      <c r="E3" s="2" t="s">
        <v>46</v>
      </c>
      <c r="F3" s="2" t="s">
        <v>46</v>
      </c>
      <c r="G3" s="2" t="s">
        <v>46</v>
      </c>
      <c r="H3" s="2" t="s">
        <v>46</v>
      </c>
      <c r="I3" s="2" t="s">
        <v>46</v>
      </c>
      <c r="J3" s="2" t="s">
        <v>46</v>
      </c>
      <c r="K3" s="2" t="s">
        <v>46</v>
      </c>
    </row>
    <row r="4" spans="1:11" ht="12.75">
      <c r="A4" s="2" t="s">
        <v>45</v>
      </c>
      <c r="B4" s="2" t="s">
        <v>47</v>
      </c>
      <c r="C4" s="2"/>
      <c r="D4" s="12" t="s">
        <v>48</v>
      </c>
      <c r="E4" s="2"/>
      <c r="F4" s="12" t="s">
        <v>7</v>
      </c>
      <c r="G4" s="10" t="s">
        <v>8</v>
      </c>
      <c r="H4" s="2"/>
      <c r="I4" s="2"/>
      <c r="K4" s="2" t="s">
        <v>45</v>
      </c>
    </row>
    <row r="5" spans="1:11" ht="12.75">
      <c r="A5" s="2" t="s">
        <v>45</v>
      </c>
      <c r="B5" s="2"/>
      <c r="C5" s="2" t="s">
        <v>14</v>
      </c>
      <c r="D5" s="2" t="s">
        <v>49</v>
      </c>
      <c r="E5" s="2"/>
      <c r="F5" s="2"/>
      <c r="G5" s="2"/>
      <c r="H5" s="2"/>
      <c r="I5" s="2"/>
      <c r="J5" s="2" t="s">
        <v>9</v>
      </c>
      <c r="K5" s="2" t="s">
        <v>45</v>
      </c>
    </row>
    <row r="6" spans="1:11" ht="12.75">
      <c r="A6" s="2" t="s">
        <v>45</v>
      </c>
      <c r="B6" s="10" t="s">
        <v>10</v>
      </c>
      <c r="C6" s="2"/>
      <c r="D6" s="10" t="s">
        <v>11</v>
      </c>
      <c r="E6" s="2"/>
      <c r="F6" s="10" t="s">
        <v>12</v>
      </c>
      <c r="G6" s="2"/>
      <c r="H6" s="10" t="s">
        <v>13</v>
      </c>
      <c r="I6" s="2" t="s">
        <v>14</v>
      </c>
      <c r="J6" s="4">
        <f>('N928ML'!$E$2)</f>
        <v>7</v>
      </c>
      <c r="K6" s="2" t="s">
        <v>45</v>
      </c>
    </row>
    <row r="7" spans="1:11" ht="12.75">
      <c r="A7" s="2" t="s">
        <v>45</v>
      </c>
      <c r="B7" s="5">
        <v>33496</v>
      </c>
      <c r="C7" s="2" t="s">
        <v>15</v>
      </c>
      <c r="D7" s="6">
        <v>55681</v>
      </c>
      <c r="E7" s="2" t="s">
        <v>15</v>
      </c>
      <c r="F7" s="6">
        <v>57074</v>
      </c>
      <c r="G7" s="2"/>
      <c r="H7" s="11" t="s">
        <v>16</v>
      </c>
      <c r="I7" s="2" t="s">
        <v>14</v>
      </c>
      <c r="J7" s="1">
        <f>('N928ML'!$C$2)</f>
        <v>8.6</v>
      </c>
      <c r="K7" s="2" t="s">
        <v>45</v>
      </c>
    </row>
    <row r="8" spans="1:11" ht="12.75">
      <c r="A8" s="2" t="s">
        <v>45</v>
      </c>
      <c r="B8" s="2"/>
      <c r="C8" s="2" t="s">
        <v>45</v>
      </c>
      <c r="D8" s="2" t="s">
        <v>17</v>
      </c>
      <c r="E8" s="2" t="s">
        <v>45</v>
      </c>
      <c r="F8" s="2" t="s">
        <v>18</v>
      </c>
      <c r="G8" s="2" t="s">
        <v>45</v>
      </c>
      <c r="H8" s="2" t="s">
        <v>19</v>
      </c>
      <c r="I8" s="2" t="s">
        <v>45</v>
      </c>
      <c r="J8" s="2" t="s">
        <v>19</v>
      </c>
      <c r="K8" s="2" t="s">
        <v>45</v>
      </c>
    </row>
    <row r="9" spans="1:11" ht="12.75">
      <c r="A9" s="2" t="s">
        <v>45</v>
      </c>
      <c r="B9" s="2" t="s">
        <v>20</v>
      </c>
      <c r="C9" s="2" t="s">
        <v>45</v>
      </c>
      <c r="D9" s="2" t="s">
        <v>21</v>
      </c>
      <c r="E9" s="2" t="s">
        <v>45</v>
      </c>
      <c r="F9" s="2" t="s">
        <v>22</v>
      </c>
      <c r="G9" s="2" t="s">
        <v>45</v>
      </c>
      <c r="H9" s="2" t="s">
        <v>23</v>
      </c>
      <c r="I9" s="2" t="s">
        <v>45</v>
      </c>
      <c r="J9" s="2" t="s">
        <v>24</v>
      </c>
      <c r="K9" s="2" t="s">
        <v>45</v>
      </c>
    </row>
    <row r="10" spans="1:11" ht="12.75">
      <c r="A10" s="2" t="s">
        <v>45</v>
      </c>
      <c r="B10" s="2" t="s">
        <v>50</v>
      </c>
      <c r="C10" s="2" t="s">
        <v>45</v>
      </c>
      <c r="D10" s="2" t="s">
        <v>50</v>
      </c>
      <c r="E10" s="2" t="s">
        <v>45</v>
      </c>
      <c r="F10" s="2" t="s">
        <v>50</v>
      </c>
      <c r="G10" s="2" t="s">
        <v>45</v>
      </c>
      <c r="H10" s="2" t="s">
        <v>50</v>
      </c>
      <c r="I10" s="2" t="s">
        <v>45</v>
      </c>
      <c r="J10" s="2" t="s">
        <v>50</v>
      </c>
      <c r="K10" s="2" t="s">
        <v>45</v>
      </c>
    </row>
    <row r="11" spans="1:11" ht="12.75">
      <c r="A11" s="2" t="s">
        <v>45</v>
      </c>
      <c r="B11" s="4" t="s">
        <v>25</v>
      </c>
      <c r="C11" s="2" t="s">
        <v>45</v>
      </c>
      <c r="D11" s="4">
        <v>55681</v>
      </c>
      <c r="E11" s="2" t="s">
        <v>45</v>
      </c>
      <c r="F11" s="4">
        <f>(H11-B7)*J6+F7</f>
        <v>57159.6441860465</v>
      </c>
      <c r="G11" s="2" t="s">
        <v>45</v>
      </c>
      <c r="H11" s="9">
        <f>(D11+125-D7)/J7+B7-2.3</f>
        <v>33508.23488372093</v>
      </c>
      <c r="I11" s="2" t="s">
        <v>45</v>
      </c>
      <c r="J11" s="4">
        <f>(D11+125)</f>
        <v>55806</v>
      </c>
      <c r="K11" s="2" t="s">
        <v>45</v>
      </c>
    </row>
    <row r="12" spans="1:11" ht="12.75">
      <c r="A12" s="2" t="s">
        <v>45</v>
      </c>
      <c r="B12" s="2" t="s">
        <v>50</v>
      </c>
      <c r="C12" s="2" t="s">
        <v>45</v>
      </c>
      <c r="D12" s="2" t="s">
        <v>50</v>
      </c>
      <c r="E12" s="2" t="s">
        <v>45</v>
      </c>
      <c r="F12" s="2" t="s">
        <v>50</v>
      </c>
      <c r="G12" s="2" t="s">
        <v>45</v>
      </c>
      <c r="H12" s="2" t="s">
        <v>50</v>
      </c>
      <c r="I12" s="2" t="s">
        <v>45</v>
      </c>
      <c r="J12" s="2" t="s">
        <v>50</v>
      </c>
      <c r="K12" s="2" t="s">
        <v>45</v>
      </c>
    </row>
    <row r="13" spans="1:11" ht="12.75">
      <c r="A13" s="2" t="s">
        <v>45</v>
      </c>
      <c r="B13" s="4" t="s">
        <v>26</v>
      </c>
      <c r="C13" s="2" t="s">
        <v>45</v>
      </c>
      <c r="D13" s="4">
        <f>(D11)</f>
        <v>55681</v>
      </c>
      <c r="E13" s="2" t="s">
        <v>45</v>
      </c>
      <c r="F13" s="4">
        <f>(H13-B7)*J6+F7</f>
        <v>57247.38837209302</v>
      </c>
      <c r="G13" s="2" t="s">
        <v>45</v>
      </c>
      <c r="H13" s="9">
        <f>(D13+250-D7)/J7+B7-4.3</f>
        <v>33520.76976744186</v>
      </c>
      <c r="I13" s="2" t="s">
        <v>45</v>
      </c>
      <c r="J13" s="4">
        <f>(D13+250)</f>
        <v>55931</v>
      </c>
      <c r="K13" s="2" t="s">
        <v>45</v>
      </c>
    </row>
    <row r="14" spans="1:11" ht="12.75">
      <c r="A14" s="2" t="s">
        <v>45</v>
      </c>
      <c r="B14" s="2" t="s">
        <v>50</v>
      </c>
      <c r="C14" s="2" t="s">
        <v>45</v>
      </c>
      <c r="D14" s="2" t="s">
        <v>50</v>
      </c>
      <c r="E14" s="2" t="s">
        <v>45</v>
      </c>
      <c r="F14" s="2" t="s">
        <v>50</v>
      </c>
      <c r="G14" s="2" t="s">
        <v>45</v>
      </c>
      <c r="H14" s="2" t="s">
        <v>50</v>
      </c>
      <c r="I14" s="2" t="s">
        <v>45</v>
      </c>
      <c r="J14" s="2" t="s">
        <v>50</v>
      </c>
      <c r="K14" s="2" t="s">
        <v>45</v>
      </c>
    </row>
    <row r="15" spans="1:11" ht="12.75">
      <c r="A15" s="2" t="s">
        <v>45</v>
      </c>
      <c r="B15" s="4" t="s">
        <v>27</v>
      </c>
      <c r="C15" s="2" t="s">
        <v>45</v>
      </c>
      <c r="D15" s="4">
        <v>55434</v>
      </c>
      <c r="E15" s="2" t="s">
        <v>45</v>
      </c>
      <c r="F15" s="4">
        <f>(H15-B7)*J6+F7</f>
        <v>57182.43488372092</v>
      </c>
      <c r="G15" s="2" t="s">
        <v>45</v>
      </c>
      <c r="H15" s="9">
        <f>(D15+400-D7)/J7+B7-2.3</f>
        <v>33511.49069767442</v>
      </c>
      <c r="I15" s="2" t="s">
        <v>45</v>
      </c>
      <c r="J15" s="4">
        <f>(D15+400)</f>
        <v>55834</v>
      </c>
      <c r="K15" s="2" t="s">
        <v>45</v>
      </c>
    </row>
    <row r="16" spans="1:11" ht="12.75">
      <c r="A16" s="2" t="s">
        <v>45</v>
      </c>
      <c r="B16" s="2" t="s">
        <v>50</v>
      </c>
      <c r="C16" s="2" t="s">
        <v>45</v>
      </c>
      <c r="D16" s="2" t="s">
        <v>50</v>
      </c>
      <c r="E16" s="2" t="s">
        <v>45</v>
      </c>
      <c r="F16" s="2" t="s">
        <v>50</v>
      </c>
      <c r="G16" s="2" t="s">
        <v>45</v>
      </c>
      <c r="H16" s="2" t="s">
        <v>50</v>
      </c>
      <c r="I16" s="2" t="s">
        <v>45</v>
      </c>
      <c r="J16" s="2" t="s">
        <v>50</v>
      </c>
      <c r="K16" s="2" t="s">
        <v>45</v>
      </c>
    </row>
    <row r="17" spans="1:11" ht="12.75">
      <c r="A17" s="2" t="s">
        <v>45</v>
      </c>
      <c r="B17" s="4" t="s">
        <v>28</v>
      </c>
      <c r="C17" s="2" t="s">
        <v>45</v>
      </c>
      <c r="D17" s="4">
        <v>55516</v>
      </c>
      <c r="E17" s="2" t="s">
        <v>45</v>
      </c>
      <c r="F17" s="4">
        <f>(H17-B7)*J6+F7</f>
        <v>58225.923255813956</v>
      </c>
      <c r="G17" s="2" t="s">
        <v>45</v>
      </c>
      <c r="H17" s="9">
        <f>(D17+1600-D7)/J7+B7-2.3</f>
        <v>33660.56046511628</v>
      </c>
      <c r="I17" s="2" t="s">
        <v>45</v>
      </c>
      <c r="J17" s="4">
        <f>(D17+1600)</f>
        <v>57116</v>
      </c>
      <c r="K17" s="2" t="s">
        <v>45</v>
      </c>
    </row>
    <row r="18" spans="1:11" ht="12.75">
      <c r="A18" s="2" t="s">
        <v>45</v>
      </c>
      <c r="B18" s="2" t="s">
        <v>46</v>
      </c>
      <c r="C18" s="2" t="s">
        <v>46</v>
      </c>
      <c r="D18" s="2" t="s">
        <v>46</v>
      </c>
      <c r="E18" s="2" t="s">
        <v>46</v>
      </c>
      <c r="F18" s="2" t="s">
        <v>46</v>
      </c>
      <c r="G18" s="2" t="s">
        <v>46</v>
      </c>
      <c r="H18" s="2" t="s">
        <v>46</v>
      </c>
      <c r="I18" s="2" t="s">
        <v>46</v>
      </c>
      <c r="J18" s="2" t="s">
        <v>46</v>
      </c>
      <c r="K18" s="2" t="s">
        <v>45</v>
      </c>
    </row>
    <row r="19" spans="1:11" ht="12.75">
      <c r="A19" s="2" t="s">
        <v>45</v>
      </c>
      <c r="B19" s="2" t="s">
        <v>29</v>
      </c>
      <c r="C19" s="2"/>
      <c r="D19" s="7" t="s">
        <v>30</v>
      </c>
      <c r="E19" s="2"/>
      <c r="F19" s="2"/>
      <c r="G19" s="2"/>
      <c r="H19" s="2"/>
      <c r="I19" s="2"/>
      <c r="J19" s="2"/>
      <c r="K19" s="2" t="s">
        <v>45</v>
      </c>
    </row>
    <row r="20" spans="1:11" ht="12.75">
      <c r="A20" s="2" t="s">
        <v>45</v>
      </c>
      <c r="B20" s="2" t="s">
        <v>46</v>
      </c>
      <c r="C20" s="2" t="s">
        <v>46</v>
      </c>
      <c r="D20" s="2" t="s">
        <v>46</v>
      </c>
      <c r="E20" s="2" t="s">
        <v>46</v>
      </c>
      <c r="F20" s="2" t="s">
        <v>46</v>
      </c>
      <c r="G20" s="2" t="s">
        <v>46</v>
      </c>
      <c r="H20" s="2" t="s">
        <v>46</v>
      </c>
      <c r="I20" s="2" t="s">
        <v>46</v>
      </c>
      <c r="J20" s="2" t="s">
        <v>46</v>
      </c>
      <c r="K20" s="2" t="s">
        <v>45</v>
      </c>
    </row>
  </sheetData>
  <printOptions/>
  <pageMargins left="0" right="0" top="0.6597222222222222" bottom="0.6597222222222222" header="0.15972222222222224" footer="0.15972222222222224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2"/>
  <sheetViews>
    <sheetView showGridLines="0" showOutlineSymbols="0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3" width="12.00390625" style="0" customWidth="1"/>
    <col min="4" max="4" width="10.28125" style="0" customWidth="1"/>
    <col min="5" max="5" width="11.140625" style="0" customWidth="1"/>
    <col min="6" max="6" width="12.8515625" style="0" customWidth="1"/>
    <col min="7" max="7" width="11.140625" style="0" customWidth="1"/>
    <col min="8" max="8" width="12.8515625" style="0" customWidth="1"/>
    <col min="9" max="9" width="2.28125" style="0" customWidth="1"/>
    <col min="10" max="10" width="12.8515625" style="0" customWidth="1"/>
    <col min="11" max="11" width="2.28125" style="0" customWidth="1"/>
  </cols>
  <sheetData>
    <row r="1" spans="1:7" ht="16.5" customHeight="1">
      <c r="A1" s="2" t="s">
        <v>31</v>
      </c>
      <c r="B1" s="2"/>
      <c r="C1" s="2" t="s">
        <v>0</v>
      </c>
      <c r="D1" s="2"/>
      <c r="E1" s="2" t="s">
        <v>1</v>
      </c>
      <c r="F1" s="2" t="s">
        <v>2</v>
      </c>
      <c r="G1" s="2" t="s">
        <v>3</v>
      </c>
    </row>
    <row r="2" spans="1:7" ht="16.5" customHeight="1">
      <c r="A2" s="2" t="s">
        <v>4</v>
      </c>
      <c r="B2" s="2"/>
      <c r="C2" s="8">
        <v>8.6</v>
      </c>
      <c r="D2" s="1"/>
      <c r="E2" s="8">
        <v>7</v>
      </c>
      <c r="F2" s="9">
        <f ca="1">NOW()</f>
        <v>38717.902723148145</v>
      </c>
      <c r="G2" s="13">
        <f ca="1">NOW()</f>
        <v>38717.902723148145</v>
      </c>
    </row>
    <row r="3" spans="1:7" ht="16.5" customHeight="1">
      <c r="A3" s="14" t="s">
        <v>32</v>
      </c>
      <c r="B3" s="37" t="s">
        <v>6</v>
      </c>
      <c r="C3" s="37" t="s">
        <v>7</v>
      </c>
      <c r="D3" s="39" t="s">
        <v>8</v>
      </c>
      <c r="E3" s="39"/>
      <c r="F3" s="40"/>
      <c r="G3" s="38" t="s">
        <v>9</v>
      </c>
    </row>
    <row r="4" spans="1:7" ht="16.5" customHeight="1">
      <c r="A4" s="16" t="s">
        <v>10</v>
      </c>
      <c r="B4" s="2"/>
      <c r="C4" s="10" t="s">
        <v>11</v>
      </c>
      <c r="D4" s="2"/>
      <c r="E4" s="10" t="s">
        <v>12</v>
      </c>
      <c r="F4" s="10" t="s">
        <v>13</v>
      </c>
      <c r="G4" s="18">
        <f>('N928ML'!$E$2)</f>
        <v>7</v>
      </c>
    </row>
    <row r="5" spans="1:7" ht="16.5" customHeight="1">
      <c r="A5" s="17">
        <v>33496</v>
      </c>
      <c r="B5" s="2" t="s">
        <v>15</v>
      </c>
      <c r="C5" s="6">
        <v>55681</v>
      </c>
      <c r="D5" s="2" t="s">
        <v>15</v>
      </c>
      <c r="E5" s="6">
        <v>57074</v>
      </c>
      <c r="F5" s="11" t="s">
        <v>16</v>
      </c>
      <c r="G5" s="19">
        <f>('N928ML'!$C$2)</f>
        <v>8.6</v>
      </c>
    </row>
    <row r="6" spans="1:7" ht="16.5" customHeight="1">
      <c r="A6" s="14"/>
      <c r="B6" s="15"/>
      <c r="C6" s="35" t="s">
        <v>17</v>
      </c>
      <c r="D6" s="35" t="s">
        <v>18</v>
      </c>
      <c r="E6" s="35" t="s">
        <v>19</v>
      </c>
      <c r="F6" s="35" t="s">
        <v>19</v>
      </c>
      <c r="G6" s="21"/>
    </row>
    <row r="7" spans="1:7" ht="16.5" customHeight="1">
      <c r="A7" s="33" t="s">
        <v>20</v>
      </c>
      <c r="B7" s="34"/>
      <c r="C7" s="36" t="s">
        <v>21</v>
      </c>
      <c r="D7" s="36" t="s">
        <v>22</v>
      </c>
      <c r="E7" s="36" t="s">
        <v>23</v>
      </c>
      <c r="F7" s="36" t="s">
        <v>24</v>
      </c>
      <c r="G7" s="20"/>
    </row>
    <row r="8" spans="1:7" ht="16.5" customHeight="1">
      <c r="A8" s="24" t="s">
        <v>25</v>
      </c>
      <c r="B8" s="23"/>
      <c r="C8" s="29">
        <v>55681</v>
      </c>
      <c r="D8" s="30">
        <f>(E8-A5)*G4+E5</f>
        <v>57159.6441860465</v>
      </c>
      <c r="E8" s="31">
        <f>(C8+125-C5)/G5+A5-2.3</f>
        <v>33508.23488372093</v>
      </c>
      <c r="F8" s="32">
        <f>(C8+125)</f>
        <v>55806</v>
      </c>
      <c r="G8" s="20"/>
    </row>
    <row r="9" spans="1:7" ht="16.5" customHeight="1">
      <c r="A9" s="24" t="s">
        <v>26</v>
      </c>
      <c r="B9" s="23"/>
      <c r="C9" s="29">
        <f>(C8)</f>
        <v>55681</v>
      </c>
      <c r="D9" s="30">
        <f>(E9-A5)*G4+E5</f>
        <v>57247.38837209302</v>
      </c>
      <c r="E9" s="31">
        <f>(C9+250-C5)/G5+A5-4.3</f>
        <v>33520.76976744186</v>
      </c>
      <c r="F9" s="30">
        <f>(C9+250)</f>
        <v>55931</v>
      </c>
      <c r="G9" s="20"/>
    </row>
    <row r="10" spans="1:7" ht="16.5" customHeight="1">
      <c r="A10" s="24" t="s">
        <v>27</v>
      </c>
      <c r="B10" s="23"/>
      <c r="C10" s="29">
        <v>55434</v>
      </c>
      <c r="D10" s="30">
        <f>(E10-A5)*G4+E5</f>
        <v>57182.43488372092</v>
      </c>
      <c r="E10" s="31">
        <f>(C10+400-C5)/G5+A5-2.3</f>
        <v>33511.49069767442</v>
      </c>
      <c r="F10" s="30">
        <f>(C10+400)</f>
        <v>55834</v>
      </c>
      <c r="G10" s="20"/>
    </row>
    <row r="11" spans="1:7" ht="16.5" customHeight="1">
      <c r="A11" s="24" t="s">
        <v>28</v>
      </c>
      <c r="B11" s="23"/>
      <c r="C11" s="29">
        <v>55516</v>
      </c>
      <c r="D11" s="30">
        <f>(E11-A5)*G4+E5</f>
        <v>58225.923255813956</v>
      </c>
      <c r="E11" s="31">
        <f>(C11+1600-C5)/G5+A5-2.3</f>
        <v>33660.56046511628</v>
      </c>
      <c r="F11" s="30">
        <f>(C11+1600)</f>
        <v>57116</v>
      </c>
      <c r="G11" s="20"/>
    </row>
    <row r="12" spans="1:7" ht="16.5" customHeight="1">
      <c r="A12" s="22" t="s">
        <v>29</v>
      </c>
      <c r="B12" s="25"/>
      <c r="C12" s="26" t="s">
        <v>30</v>
      </c>
      <c r="D12" s="27"/>
      <c r="E12" s="25"/>
      <c r="F12" s="25"/>
      <c r="G12" s="28"/>
    </row>
  </sheetData>
  <sheetProtection sheet="1"/>
  <printOptions/>
  <pageMargins left="0" right="0" top="0.6597222222222222" bottom="0.6597222222222222" header="0.15972222222222224" footer="0.15972222222222224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0"/>
  <sheetViews>
    <sheetView showOutlineSymbols="0" workbookViewId="0" topLeftCell="A1">
      <selection activeCell="A1" sqref="A1"/>
    </sheetView>
  </sheetViews>
  <sheetFormatPr defaultColWidth="9.140625" defaultRowHeight="12.75"/>
  <sheetData>
    <row r="1" spans="1:11" ht="12.75">
      <c r="A1" s="2"/>
      <c r="B1" s="2" t="s">
        <v>31</v>
      </c>
      <c r="C1" s="2"/>
      <c r="D1" s="2" t="s">
        <v>0</v>
      </c>
      <c r="E1" s="2"/>
      <c r="F1" s="2" t="s">
        <v>1</v>
      </c>
      <c r="G1" s="2"/>
      <c r="H1" s="2"/>
      <c r="I1" s="2"/>
      <c r="J1" s="2"/>
      <c r="K1" s="2"/>
    </row>
    <row r="2" spans="1:11" ht="12.75">
      <c r="A2" s="2"/>
      <c r="B2" s="2" t="s">
        <v>4</v>
      </c>
      <c r="C2" s="2"/>
      <c r="D2" s="8">
        <v>8.6</v>
      </c>
      <c r="E2" s="1"/>
      <c r="F2" s="8">
        <v>7</v>
      </c>
      <c r="G2" s="2"/>
      <c r="H2" s="2"/>
      <c r="I2" s="2"/>
      <c r="J2" s="2"/>
      <c r="K2" s="2"/>
    </row>
    <row r="3" spans="1:11" ht="12.75">
      <c r="A3" s="2" t="s">
        <v>45</v>
      </c>
      <c r="B3" s="2" t="s">
        <v>46</v>
      </c>
      <c r="C3" s="2" t="s">
        <v>46</v>
      </c>
      <c r="D3" s="2" t="s">
        <v>46</v>
      </c>
      <c r="E3" s="2" t="s">
        <v>46</v>
      </c>
      <c r="F3" s="2" t="s">
        <v>46</v>
      </c>
      <c r="G3" s="2" t="s">
        <v>46</v>
      </c>
      <c r="H3" s="2" t="s">
        <v>46</v>
      </c>
      <c r="I3" s="2" t="s">
        <v>46</v>
      </c>
      <c r="J3" s="2" t="s">
        <v>46</v>
      </c>
      <c r="K3" s="2" t="s">
        <v>46</v>
      </c>
    </row>
    <row r="4" spans="1:11" ht="12.75">
      <c r="A4" s="2" t="s">
        <v>45</v>
      </c>
      <c r="B4" s="2" t="s">
        <v>47</v>
      </c>
      <c r="C4" s="2"/>
      <c r="D4" s="12" t="s">
        <v>48</v>
      </c>
      <c r="E4" s="2"/>
      <c r="F4" s="12" t="s">
        <v>7</v>
      </c>
      <c r="G4" s="10" t="s">
        <v>8</v>
      </c>
      <c r="H4" s="2"/>
      <c r="I4" s="2"/>
      <c r="K4" s="2" t="s">
        <v>45</v>
      </c>
    </row>
    <row r="5" spans="1:11" ht="12.75">
      <c r="A5" s="2" t="s">
        <v>45</v>
      </c>
      <c r="B5" s="2"/>
      <c r="C5" s="2" t="s">
        <v>14</v>
      </c>
      <c r="D5" s="2" t="s">
        <v>49</v>
      </c>
      <c r="E5" s="2"/>
      <c r="F5" s="2"/>
      <c r="G5" s="2"/>
      <c r="H5" s="2"/>
      <c r="I5" s="2"/>
      <c r="J5" s="2" t="s">
        <v>9</v>
      </c>
      <c r="K5" s="2" t="s">
        <v>45</v>
      </c>
    </row>
    <row r="6" spans="1:11" ht="12.75">
      <c r="A6" s="2" t="s">
        <v>45</v>
      </c>
      <c r="B6" s="10" t="s">
        <v>10</v>
      </c>
      <c r="C6" s="2"/>
      <c r="D6" s="10" t="s">
        <v>11</v>
      </c>
      <c r="E6" s="2"/>
      <c r="F6" s="10" t="s">
        <v>12</v>
      </c>
      <c r="G6" s="2"/>
      <c r="H6" s="10" t="s">
        <v>13</v>
      </c>
      <c r="I6" s="2" t="s">
        <v>14</v>
      </c>
      <c r="J6" s="4">
        <f>('N928ML'!$E$2)</f>
        <v>7</v>
      </c>
      <c r="K6" s="2" t="s">
        <v>45</v>
      </c>
    </row>
    <row r="7" spans="1:11" ht="12.75">
      <c r="A7" s="2" t="s">
        <v>45</v>
      </c>
      <c r="B7" s="5">
        <v>33496</v>
      </c>
      <c r="C7" s="2" t="s">
        <v>15</v>
      </c>
      <c r="D7" s="6">
        <v>55681</v>
      </c>
      <c r="E7" s="2" t="s">
        <v>15</v>
      </c>
      <c r="F7" s="6">
        <v>57074</v>
      </c>
      <c r="G7" s="2"/>
      <c r="H7" s="11" t="s">
        <v>16</v>
      </c>
      <c r="I7" s="2" t="s">
        <v>14</v>
      </c>
      <c r="J7" s="1">
        <f>('N928ML'!$C$2)</f>
        <v>8.6</v>
      </c>
      <c r="K7" s="2" t="s">
        <v>45</v>
      </c>
    </row>
    <row r="8" spans="1:11" ht="12.75">
      <c r="A8" s="2" t="s">
        <v>45</v>
      </c>
      <c r="B8" s="2"/>
      <c r="C8" s="2" t="s">
        <v>45</v>
      </c>
      <c r="D8" s="2" t="s">
        <v>17</v>
      </c>
      <c r="E8" s="2" t="s">
        <v>45</v>
      </c>
      <c r="F8" s="2" t="s">
        <v>18</v>
      </c>
      <c r="G8" s="2" t="s">
        <v>45</v>
      </c>
      <c r="H8" s="2" t="s">
        <v>19</v>
      </c>
      <c r="I8" s="2" t="s">
        <v>45</v>
      </c>
      <c r="J8" s="2" t="s">
        <v>19</v>
      </c>
      <c r="K8" s="2" t="s">
        <v>45</v>
      </c>
    </row>
    <row r="9" spans="1:11" ht="12.75">
      <c r="A9" s="2" t="s">
        <v>45</v>
      </c>
      <c r="B9" s="2" t="s">
        <v>20</v>
      </c>
      <c r="C9" s="2" t="s">
        <v>45</v>
      </c>
      <c r="D9" s="2" t="s">
        <v>21</v>
      </c>
      <c r="E9" s="2" t="s">
        <v>45</v>
      </c>
      <c r="F9" s="2" t="s">
        <v>22</v>
      </c>
      <c r="G9" s="2" t="s">
        <v>45</v>
      </c>
      <c r="H9" s="2" t="s">
        <v>23</v>
      </c>
      <c r="I9" s="2" t="s">
        <v>45</v>
      </c>
      <c r="J9" s="2" t="s">
        <v>24</v>
      </c>
      <c r="K9" s="2" t="s">
        <v>45</v>
      </c>
    </row>
    <row r="10" spans="1:11" ht="12.75">
      <c r="A10" s="2" t="s">
        <v>45</v>
      </c>
      <c r="B10" s="2" t="s">
        <v>50</v>
      </c>
      <c r="C10" s="2" t="s">
        <v>45</v>
      </c>
      <c r="D10" s="2" t="s">
        <v>50</v>
      </c>
      <c r="E10" s="2" t="s">
        <v>45</v>
      </c>
      <c r="F10" s="2" t="s">
        <v>50</v>
      </c>
      <c r="G10" s="2" t="s">
        <v>45</v>
      </c>
      <c r="H10" s="2" t="s">
        <v>50</v>
      </c>
      <c r="I10" s="2" t="s">
        <v>45</v>
      </c>
      <c r="J10" s="2" t="s">
        <v>50</v>
      </c>
      <c r="K10" s="2" t="s">
        <v>45</v>
      </c>
    </row>
    <row r="11" spans="1:11" ht="12.75">
      <c r="A11" s="2" t="s">
        <v>45</v>
      </c>
      <c r="B11" s="4" t="s">
        <v>25</v>
      </c>
      <c r="C11" s="2" t="s">
        <v>45</v>
      </c>
      <c r="D11" s="4">
        <v>55681</v>
      </c>
      <c r="E11" s="2" t="s">
        <v>45</v>
      </c>
      <c r="F11" s="4">
        <f>(H11-B7)*J6+F7</f>
        <v>57159.6441860465</v>
      </c>
      <c r="G11" s="2" t="s">
        <v>45</v>
      </c>
      <c r="H11" s="9">
        <f>(D11+125-D7)/J7+B7-2.3</f>
        <v>33508.23488372093</v>
      </c>
      <c r="I11" s="2" t="s">
        <v>45</v>
      </c>
      <c r="J11" s="4">
        <f>(D11+125)</f>
        <v>55806</v>
      </c>
      <c r="K11" s="2" t="s">
        <v>45</v>
      </c>
    </row>
    <row r="12" spans="1:11" ht="12.75">
      <c r="A12" s="2" t="s">
        <v>45</v>
      </c>
      <c r="B12" s="2" t="s">
        <v>50</v>
      </c>
      <c r="C12" s="2" t="s">
        <v>45</v>
      </c>
      <c r="D12" s="2" t="s">
        <v>50</v>
      </c>
      <c r="E12" s="2" t="s">
        <v>45</v>
      </c>
      <c r="F12" s="2" t="s">
        <v>50</v>
      </c>
      <c r="G12" s="2" t="s">
        <v>45</v>
      </c>
      <c r="H12" s="2" t="s">
        <v>50</v>
      </c>
      <c r="I12" s="2" t="s">
        <v>45</v>
      </c>
      <c r="J12" s="2" t="s">
        <v>50</v>
      </c>
      <c r="K12" s="2" t="s">
        <v>45</v>
      </c>
    </row>
    <row r="13" spans="1:11" ht="12.75">
      <c r="A13" s="2" t="s">
        <v>45</v>
      </c>
      <c r="B13" s="4" t="s">
        <v>26</v>
      </c>
      <c r="C13" s="2" t="s">
        <v>45</v>
      </c>
      <c r="D13" s="4">
        <f>(D11)</f>
        <v>55681</v>
      </c>
      <c r="E13" s="2" t="s">
        <v>45</v>
      </c>
      <c r="F13" s="4">
        <f>(H13-B7)*J6+F7</f>
        <v>57247.38837209302</v>
      </c>
      <c r="G13" s="2" t="s">
        <v>45</v>
      </c>
      <c r="H13" s="9">
        <f>(D13+250-D7)/J7+B7-4.3</f>
        <v>33520.76976744186</v>
      </c>
      <c r="I13" s="2" t="s">
        <v>45</v>
      </c>
      <c r="J13" s="4">
        <f>(D13+250)</f>
        <v>55931</v>
      </c>
      <c r="K13" s="2" t="s">
        <v>45</v>
      </c>
    </row>
    <row r="14" spans="1:11" ht="12.75">
      <c r="A14" s="2" t="s">
        <v>45</v>
      </c>
      <c r="B14" s="2" t="s">
        <v>50</v>
      </c>
      <c r="C14" s="2" t="s">
        <v>45</v>
      </c>
      <c r="D14" s="2" t="s">
        <v>50</v>
      </c>
      <c r="E14" s="2" t="s">
        <v>45</v>
      </c>
      <c r="F14" s="2" t="s">
        <v>50</v>
      </c>
      <c r="G14" s="2" t="s">
        <v>45</v>
      </c>
      <c r="H14" s="2" t="s">
        <v>50</v>
      </c>
      <c r="I14" s="2" t="s">
        <v>45</v>
      </c>
      <c r="J14" s="2" t="s">
        <v>50</v>
      </c>
      <c r="K14" s="2" t="s">
        <v>45</v>
      </c>
    </row>
    <row r="15" spans="1:11" ht="12.75">
      <c r="A15" s="2" t="s">
        <v>45</v>
      </c>
      <c r="B15" s="4" t="s">
        <v>27</v>
      </c>
      <c r="C15" s="2" t="s">
        <v>45</v>
      </c>
      <c r="D15" s="4">
        <v>55434</v>
      </c>
      <c r="E15" s="2" t="s">
        <v>45</v>
      </c>
      <c r="F15" s="4">
        <f>(H15-B7)*J6+F7</f>
        <v>57182.43488372092</v>
      </c>
      <c r="G15" s="2" t="s">
        <v>45</v>
      </c>
      <c r="H15" s="9">
        <f>(D15+400-D7)/J7+B7-2.3</f>
        <v>33511.49069767442</v>
      </c>
      <c r="I15" s="2" t="s">
        <v>45</v>
      </c>
      <c r="J15" s="4">
        <f>(D15+400)</f>
        <v>55834</v>
      </c>
      <c r="K15" s="2" t="s">
        <v>45</v>
      </c>
    </row>
    <row r="16" spans="1:11" ht="12.75">
      <c r="A16" s="2" t="s">
        <v>45</v>
      </c>
      <c r="B16" s="2" t="s">
        <v>50</v>
      </c>
      <c r="C16" s="2" t="s">
        <v>45</v>
      </c>
      <c r="D16" s="2" t="s">
        <v>50</v>
      </c>
      <c r="E16" s="2" t="s">
        <v>45</v>
      </c>
      <c r="F16" s="2" t="s">
        <v>50</v>
      </c>
      <c r="G16" s="2" t="s">
        <v>45</v>
      </c>
      <c r="H16" s="2" t="s">
        <v>50</v>
      </c>
      <c r="I16" s="2" t="s">
        <v>45</v>
      </c>
      <c r="J16" s="2" t="s">
        <v>50</v>
      </c>
      <c r="K16" s="2" t="s">
        <v>45</v>
      </c>
    </row>
    <row r="17" spans="1:11" ht="12.75">
      <c r="A17" s="2" t="s">
        <v>45</v>
      </c>
      <c r="B17" s="4" t="s">
        <v>28</v>
      </c>
      <c r="C17" s="2" t="s">
        <v>45</v>
      </c>
      <c r="D17" s="4">
        <v>55516</v>
      </c>
      <c r="E17" s="2" t="s">
        <v>45</v>
      </c>
      <c r="F17" s="4">
        <f>(H17-B7)*J6+F7</f>
        <v>58225.923255813956</v>
      </c>
      <c r="G17" s="2" t="s">
        <v>45</v>
      </c>
      <c r="H17" s="9">
        <f>(D17+1600-D7)/J7+B7-2.3</f>
        <v>33660.56046511628</v>
      </c>
      <c r="I17" s="2" t="s">
        <v>45</v>
      </c>
      <c r="J17" s="4">
        <f>(D17+1600)</f>
        <v>57116</v>
      </c>
      <c r="K17" s="2" t="s">
        <v>45</v>
      </c>
    </row>
    <row r="18" spans="1:11" ht="12.75">
      <c r="A18" s="2" t="s">
        <v>45</v>
      </c>
      <c r="B18" s="2" t="s">
        <v>46</v>
      </c>
      <c r="C18" s="2" t="s">
        <v>46</v>
      </c>
      <c r="D18" s="2" t="s">
        <v>46</v>
      </c>
      <c r="E18" s="2" t="s">
        <v>46</v>
      </c>
      <c r="F18" s="2" t="s">
        <v>46</v>
      </c>
      <c r="G18" s="2" t="s">
        <v>46</v>
      </c>
      <c r="H18" s="2" t="s">
        <v>46</v>
      </c>
      <c r="I18" s="2" t="s">
        <v>46</v>
      </c>
      <c r="J18" s="2" t="s">
        <v>46</v>
      </c>
      <c r="K18" s="2" t="s">
        <v>45</v>
      </c>
    </row>
    <row r="19" spans="1:11" ht="12.75">
      <c r="A19" s="2" t="s">
        <v>45</v>
      </c>
      <c r="B19" s="2" t="s">
        <v>29</v>
      </c>
      <c r="C19" s="2"/>
      <c r="D19" s="7" t="s">
        <v>30</v>
      </c>
      <c r="E19" s="2"/>
      <c r="F19" s="2"/>
      <c r="G19" s="2"/>
      <c r="H19" s="2"/>
      <c r="I19" s="2"/>
      <c r="J19" s="2"/>
      <c r="K19" s="2" t="s">
        <v>45</v>
      </c>
    </row>
    <row r="20" spans="1:11" ht="12.75">
      <c r="A20" s="2" t="s">
        <v>45</v>
      </c>
      <c r="B20" s="2" t="s">
        <v>46</v>
      </c>
      <c r="C20" s="2" t="s">
        <v>46</v>
      </c>
      <c r="D20" s="2" t="s">
        <v>46</v>
      </c>
      <c r="E20" s="2" t="s">
        <v>46</v>
      </c>
      <c r="F20" s="2" t="s">
        <v>46</v>
      </c>
      <c r="G20" s="2" t="s">
        <v>46</v>
      </c>
      <c r="H20" s="2" t="s">
        <v>46</v>
      </c>
      <c r="I20" s="2" t="s">
        <v>46</v>
      </c>
      <c r="J20" s="2" t="s">
        <v>46</v>
      </c>
      <c r="K20" s="2" t="s">
        <v>45</v>
      </c>
    </row>
  </sheetData>
  <printOptions/>
  <pageMargins left="0" right="0" top="0.6597222222222222" bottom="0.6597222222222222" header="0.15972222222222224" footer="0.15972222222222224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0"/>
  <sheetViews>
    <sheetView showGridLines="0" showOutlineSymbols="0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3" width="12.00390625" style="0" customWidth="1"/>
    <col min="4" max="4" width="10.28125" style="0" customWidth="1"/>
    <col min="5" max="5" width="11.140625" style="0" customWidth="1"/>
    <col min="6" max="6" width="12.8515625" style="0" customWidth="1"/>
    <col min="7" max="7" width="11.140625" style="0" customWidth="1"/>
    <col min="8" max="11" width="9.421875" style="0" customWidth="1"/>
  </cols>
  <sheetData>
    <row r="1" spans="1:11" ht="16.5" customHeight="1">
      <c r="A1" s="2" t="s">
        <v>31</v>
      </c>
      <c r="B1" s="2"/>
      <c r="C1" s="2" t="s">
        <v>0</v>
      </c>
      <c r="D1" s="2"/>
      <c r="E1" s="2" t="s">
        <v>1</v>
      </c>
      <c r="F1" s="2" t="s">
        <v>2</v>
      </c>
      <c r="G1" s="2" t="s">
        <v>3</v>
      </c>
      <c r="I1" s="2"/>
      <c r="J1" s="2"/>
      <c r="K1" s="2"/>
    </row>
    <row r="2" spans="1:11" ht="16.5" customHeight="1">
      <c r="A2" s="2" t="s">
        <v>4</v>
      </c>
      <c r="B2" s="2"/>
      <c r="C2" s="8">
        <v>8.6</v>
      </c>
      <c r="D2" s="1"/>
      <c r="E2" s="8">
        <v>7</v>
      </c>
      <c r="F2" s="9">
        <f ca="1">NOW()</f>
        <v>38717.902723148145</v>
      </c>
      <c r="G2" s="13">
        <f ca="1">NOW()</f>
        <v>38717.902723148145</v>
      </c>
      <c r="I2" s="2"/>
      <c r="J2" s="13"/>
      <c r="K2" s="2"/>
    </row>
    <row r="3" spans="1:11" ht="16.5" customHeight="1">
      <c r="A3" s="14" t="s">
        <v>33</v>
      </c>
      <c r="B3" s="37" t="s">
        <v>6</v>
      </c>
      <c r="C3" s="37" t="s">
        <v>7</v>
      </c>
      <c r="D3" s="39" t="s">
        <v>8</v>
      </c>
      <c r="E3" s="39"/>
      <c r="F3" s="40"/>
      <c r="G3" s="38" t="s">
        <v>9</v>
      </c>
      <c r="I3" s="2"/>
      <c r="J3" s="2"/>
      <c r="K3" s="2"/>
    </row>
    <row r="4" spans="1:11" ht="16.5" customHeight="1">
      <c r="A4" s="16" t="s">
        <v>10</v>
      </c>
      <c r="B4" s="2"/>
      <c r="C4" s="10" t="s">
        <v>11</v>
      </c>
      <c r="D4" s="2"/>
      <c r="E4" s="10" t="s">
        <v>12</v>
      </c>
      <c r="F4" s="10" t="s">
        <v>13</v>
      </c>
      <c r="G4" s="18">
        <f>('N928ML'!$E$2)</f>
        <v>7</v>
      </c>
      <c r="I4" s="2"/>
      <c r="K4" s="2"/>
    </row>
    <row r="5" spans="1:11" ht="16.5" customHeight="1">
      <c r="A5" s="17">
        <v>33496</v>
      </c>
      <c r="B5" s="2" t="s">
        <v>15</v>
      </c>
      <c r="C5" s="6">
        <v>55681</v>
      </c>
      <c r="D5" s="2" t="s">
        <v>15</v>
      </c>
      <c r="E5" s="6">
        <v>57074</v>
      </c>
      <c r="F5" s="11" t="s">
        <v>16</v>
      </c>
      <c r="G5" s="19">
        <f>('N928ML'!$C$2)</f>
        <v>8.6</v>
      </c>
      <c r="I5" s="2"/>
      <c r="J5" s="2"/>
      <c r="K5" s="2"/>
    </row>
    <row r="6" spans="1:11" ht="16.5" customHeight="1">
      <c r="A6" s="14"/>
      <c r="B6" s="15"/>
      <c r="C6" s="35" t="s">
        <v>17</v>
      </c>
      <c r="D6" s="35" t="s">
        <v>18</v>
      </c>
      <c r="E6" s="35" t="s">
        <v>19</v>
      </c>
      <c r="F6" s="35" t="s">
        <v>19</v>
      </c>
      <c r="G6" s="21"/>
      <c r="I6" s="2"/>
      <c r="J6" s="4"/>
      <c r="K6" s="2"/>
    </row>
    <row r="7" spans="1:11" ht="16.5" customHeight="1">
      <c r="A7" s="33" t="s">
        <v>20</v>
      </c>
      <c r="B7" s="34"/>
      <c r="C7" s="36" t="s">
        <v>21</v>
      </c>
      <c r="D7" s="36" t="s">
        <v>22</v>
      </c>
      <c r="E7" s="36" t="s">
        <v>23</v>
      </c>
      <c r="F7" s="36" t="s">
        <v>24</v>
      </c>
      <c r="G7" s="20"/>
      <c r="I7" s="2"/>
      <c r="J7" s="1"/>
      <c r="K7" s="2"/>
    </row>
    <row r="8" spans="1:11" ht="16.5" customHeight="1">
      <c r="A8" s="24" t="s">
        <v>25</v>
      </c>
      <c r="B8" s="23"/>
      <c r="C8" s="29">
        <v>55681</v>
      </c>
      <c r="D8" s="30">
        <f>(E8-A5)*G4+E5</f>
        <v>57159.6441860465</v>
      </c>
      <c r="E8" s="31">
        <f>(C8+125-C5)/G5+A5-2.3</f>
        <v>33508.23488372093</v>
      </c>
      <c r="F8" s="32">
        <f>(C8+125)</f>
        <v>55806</v>
      </c>
      <c r="G8" s="20"/>
      <c r="I8" s="2"/>
      <c r="J8" s="2"/>
      <c r="K8" s="2"/>
    </row>
    <row r="9" spans="1:11" ht="16.5" customHeight="1">
      <c r="A9" s="24" t="s">
        <v>26</v>
      </c>
      <c r="B9" s="23"/>
      <c r="C9" s="29">
        <f>(C8)</f>
        <v>55681</v>
      </c>
      <c r="D9" s="30">
        <f>(E9-A5)*G4+E5</f>
        <v>57247.38837209302</v>
      </c>
      <c r="E9" s="31">
        <f>(C9+250-C5)/G5+A5-4.3</f>
        <v>33520.76976744186</v>
      </c>
      <c r="F9" s="30">
        <f>(C9+250)</f>
        <v>55931</v>
      </c>
      <c r="G9" s="20"/>
      <c r="I9" s="2"/>
      <c r="J9" s="2"/>
      <c r="K9" s="2"/>
    </row>
    <row r="10" spans="1:11" ht="16.5" customHeight="1">
      <c r="A10" s="24" t="s">
        <v>27</v>
      </c>
      <c r="B10" s="23"/>
      <c r="C10" s="29">
        <v>55434</v>
      </c>
      <c r="D10" s="30">
        <f>(E10-A5)*G4+E5</f>
        <v>57182.43488372092</v>
      </c>
      <c r="E10" s="31">
        <f>(C10+400-C5)/G5+A5-2.3</f>
        <v>33511.49069767442</v>
      </c>
      <c r="F10" s="30">
        <f>(C10+400)</f>
        <v>55834</v>
      </c>
      <c r="G10" s="20"/>
      <c r="I10" s="2"/>
      <c r="J10" s="2"/>
      <c r="K10" s="2"/>
    </row>
    <row r="11" spans="1:11" ht="16.5" customHeight="1">
      <c r="A11" s="24" t="s">
        <v>28</v>
      </c>
      <c r="B11" s="23"/>
      <c r="C11" s="29">
        <v>55516</v>
      </c>
      <c r="D11" s="30">
        <f>(E11-A5)*G4+E5</f>
        <v>58225.923255813956</v>
      </c>
      <c r="E11" s="31">
        <f>(C11+1600-C5)/G5+A5-2.3</f>
        <v>33660.56046511628</v>
      </c>
      <c r="F11" s="30">
        <f>(C11+1600)</f>
        <v>57116</v>
      </c>
      <c r="G11" s="20"/>
      <c r="I11" s="2"/>
      <c r="J11" s="4"/>
      <c r="K11" s="2"/>
    </row>
    <row r="12" spans="1:11" ht="16.5" customHeight="1">
      <c r="A12" s="22" t="s">
        <v>29</v>
      </c>
      <c r="B12" s="25"/>
      <c r="C12" s="26" t="s">
        <v>30</v>
      </c>
      <c r="D12" s="27"/>
      <c r="E12" s="25"/>
      <c r="F12" s="25"/>
      <c r="G12" s="28"/>
      <c r="I12" s="2"/>
      <c r="J12" s="2"/>
      <c r="K12" s="2"/>
    </row>
    <row r="13" spans="9:11" ht="10.5" customHeight="1">
      <c r="I13" s="2"/>
      <c r="J13" s="4"/>
      <c r="K13" s="2"/>
    </row>
    <row r="14" spans="9:11" ht="10.5" customHeight="1">
      <c r="I14" s="2"/>
      <c r="J14" s="2"/>
      <c r="K14" s="2"/>
    </row>
    <row r="15" spans="9:11" ht="10.5" customHeight="1">
      <c r="I15" s="2"/>
      <c r="J15" s="4"/>
      <c r="K15" s="2"/>
    </row>
    <row r="16" spans="9:11" ht="10.5" customHeight="1">
      <c r="I16" s="2"/>
      <c r="J16" s="2"/>
      <c r="K16" s="2"/>
    </row>
    <row r="17" spans="9:11" ht="10.5" customHeight="1">
      <c r="I17" s="2"/>
      <c r="J17" s="4"/>
      <c r="K17" s="2"/>
    </row>
    <row r="18" spans="9:11" ht="10.5" customHeight="1">
      <c r="I18" s="2"/>
      <c r="J18" s="2"/>
      <c r="K18" s="2"/>
    </row>
    <row r="19" spans="9:11" ht="10.5" customHeight="1">
      <c r="I19" s="2"/>
      <c r="J19" s="2"/>
      <c r="K19" s="2"/>
    </row>
    <row r="20" spans="9:11" ht="10.5" customHeight="1">
      <c r="I20" s="2"/>
      <c r="J20" s="2"/>
      <c r="K20" s="2"/>
    </row>
  </sheetData>
  <sheetProtection sheet="1"/>
  <printOptions/>
  <pageMargins left="0" right="0" top="0.6597222222222222" bottom="0.6597222222222222" header="0.15972222222222224" footer="0.15972222222222224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0"/>
  <sheetViews>
    <sheetView showGridLines="0" showOutlineSymbols="0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3" width="12.00390625" style="0" customWidth="1"/>
    <col min="4" max="4" width="10.28125" style="0" customWidth="1"/>
    <col min="5" max="5" width="11.140625" style="0" customWidth="1"/>
    <col min="6" max="6" width="12.8515625" style="0" customWidth="1"/>
    <col min="7" max="7" width="11.140625" style="0" customWidth="1"/>
    <col min="8" max="11" width="9.421875" style="0" customWidth="1"/>
  </cols>
  <sheetData>
    <row r="1" spans="1:11" ht="16.5" customHeight="1">
      <c r="A1" s="2" t="s">
        <v>31</v>
      </c>
      <c r="B1" s="2"/>
      <c r="C1" s="2" t="s">
        <v>0</v>
      </c>
      <c r="D1" s="2"/>
      <c r="E1" s="2" t="s">
        <v>1</v>
      </c>
      <c r="F1" s="2" t="s">
        <v>2</v>
      </c>
      <c r="G1" s="2" t="s">
        <v>3</v>
      </c>
      <c r="H1" s="2"/>
      <c r="I1" s="2"/>
      <c r="J1" s="2"/>
      <c r="K1" s="2"/>
    </row>
    <row r="2" spans="1:11" ht="16.5" customHeight="1">
      <c r="A2" s="2" t="s">
        <v>4</v>
      </c>
      <c r="B2" s="2"/>
      <c r="C2" s="8">
        <v>8.6</v>
      </c>
      <c r="D2" s="1"/>
      <c r="E2" s="8">
        <v>7</v>
      </c>
      <c r="F2" s="9">
        <f ca="1">NOW()</f>
        <v>38717.902723148145</v>
      </c>
      <c r="G2" s="13">
        <f ca="1">NOW()</f>
        <v>38717.902723148145</v>
      </c>
      <c r="H2" s="9"/>
      <c r="I2" s="2"/>
      <c r="J2" s="13"/>
      <c r="K2" s="2"/>
    </row>
    <row r="3" spans="1:11" ht="16.5" customHeight="1">
      <c r="A3" s="14" t="s">
        <v>34</v>
      </c>
      <c r="B3" s="37" t="s">
        <v>6</v>
      </c>
      <c r="C3" s="37" t="s">
        <v>7</v>
      </c>
      <c r="D3" s="39" t="s">
        <v>8</v>
      </c>
      <c r="E3" s="39"/>
      <c r="F3" s="40"/>
      <c r="G3" s="38" t="s">
        <v>9</v>
      </c>
      <c r="H3" s="2"/>
      <c r="I3" s="2"/>
      <c r="J3" s="2"/>
      <c r="K3" s="2"/>
    </row>
    <row r="4" spans="1:11" ht="16.5" customHeight="1">
      <c r="A4" s="16" t="s">
        <v>10</v>
      </c>
      <c r="B4" s="2"/>
      <c r="C4" s="10" t="s">
        <v>11</v>
      </c>
      <c r="D4" s="2"/>
      <c r="E4" s="10" t="s">
        <v>12</v>
      </c>
      <c r="F4" s="10" t="s">
        <v>13</v>
      </c>
      <c r="G4" s="18">
        <f>('N928ML'!$E$2)</f>
        <v>7</v>
      </c>
      <c r="H4" s="2"/>
      <c r="I4" s="2"/>
      <c r="K4" s="2"/>
    </row>
    <row r="5" spans="1:11" ht="16.5" customHeight="1">
      <c r="A5" s="17">
        <v>33496</v>
      </c>
      <c r="B5" s="2" t="s">
        <v>15</v>
      </c>
      <c r="C5" s="6">
        <v>55681</v>
      </c>
      <c r="D5" s="2" t="s">
        <v>15</v>
      </c>
      <c r="E5" s="6">
        <v>57074</v>
      </c>
      <c r="F5" s="11" t="s">
        <v>16</v>
      </c>
      <c r="G5" s="19">
        <f>('N928ML'!$C$2)</f>
        <v>8.6</v>
      </c>
      <c r="H5" s="2"/>
      <c r="I5" s="2"/>
      <c r="J5" s="2"/>
      <c r="K5" s="2"/>
    </row>
    <row r="6" spans="1:11" ht="16.5" customHeight="1">
      <c r="A6" s="14"/>
      <c r="B6" s="15"/>
      <c r="C6" s="35" t="s">
        <v>17</v>
      </c>
      <c r="D6" s="35" t="s">
        <v>18</v>
      </c>
      <c r="E6" s="35" t="s">
        <v>19</v>
      </c>
      <c r="F6" s="35" t="s">
        <v>19</v>
      </c>
      <c r="G6" s="21"/>
      <c r="H6" s="10"/>
      <c r="I6" s="2"/>
      <c r="J6" s="4"/>
      <c r="K6" s="2"/>
    </row>
    <row r="7" spans="1:11" ht="16.5" customHeight="1">
      <c r="A7" s="33" t="s">
        <v>20</v>
      </c>
      <c r="B7" s="34"/>
      <c r="C7" s="36" t="s">
        <v>21</v>
      </c>
      <c r="D7" s="36" t="s">
        <v>22</v>
      </c>
      <c r="E7" s="36" t="s">
        <v>23</v>
      </c>
      <c r="F7" s="36" t="s">
        <v>24</v>
      </c>
      <c r="G7" s="20"/>
      <c r="H7" s="11"/>
      <c r="I7" s="2"/>
      <c r="J7" s="1"/>
      <c r="K7" s="2"/>
    </row>
    <row r="8" spans="1:11" ht="16.5" customHeight="1">
      <c r="A8" s="24" t="s">
        <v>25</v>
      </c>
      <c r="B8" s="23"/>
      <c r="C8" s="29">
        <v>55681</v>
      </c>
      <c r="D8" s="30">
        <f>(E8-A5)*G4+E5</f>
        <v>57159.6441860465</v>
      </c>
      <c r="E8" s="31">
        <f>(C8+125-C5)/G5+A5-2.3</f>
        <v>33508.23488372093</v>
      </c>
      <c r="F8" s="32">
        <f>(C8+125)</f>
        <v>55806</v>
      </c>
      <c r="G8" s="20"/>
      <c r="H8" s="2"/>
      <c r="I8" s="2"/>
      <c r="J8" s="2"/>
      <c r="K8" s="2"/>
    </row>
    <row r="9" spans="1:11" ht="16.5" customHeight="1">
      <c r="A9" s="24" t="s">
        <v>26</v>
      </c>
      <c r="B9" s="23"/>
      <c r="C9" s="29">
        <f>(C8)</f>
        <v>55681</v>
      </c>
      <c r="D9" s="30">
        <f>(E9-A5)*G4+E5</f>
        <v>57247.38837209302</v>
      </c>
      <c r="E9" s="31">
        <f>(C9+250-C5)/G5+A5-4.3</f>
        <v>33520.76976744186</v>
      </c>
      <c r="F9" s="30">
        <f>(C9+250)</f>
        <v>55931</v>
      </c>
      <c r="G9" s="20"/>
      <c r="H9" s="2"/>
      <c r="I9" s="2"/>
      <c r="J9" s="2"/>
      <c r="K9" s="2"/>
    </row>
    <row r="10" spans="1:11" ht="16.5" customHeight="1">
      <c r="A10" s="24" t="s">
        <v>27</v>
      </c>
      <c r="B10" s="23"/>
      <c r="C10" s="29">
        <v>55434</v>
      </c>
      <c r="D10" s="30">
        <f>(E10-A5)*G4+E5</f>
        <v>57182.43488372092</v>
      </c>
      <c r="E10" s="31">
        <f>(C10+400-C5)/G5+A5-2.3</f>
        <v>33511.49069767442</v>
      </c>
      <c r="F10" s="30">
        <f>(C10+400)</f>
        <v>55834</v>
      </c>
      <c r="G10" s="20"/>
      <c r="H10" s="2"/>
      <c r="I10" s="2"/>
      <c r="J10" s="2"/>
      <c r="K10" s="2"/>
    </row>
    <row r="11" spans="1:11" ht="16.5" customHeight="1">
      <c r="A11" s="24" t="s">
        <v>28</v>
      </c>
      <c r="B11" s="23"/>
      <c r="C11" s="29">
        <v>55516</v>
      </c>
      <c r="D11" s="30">
        <f>(E11-A5)*G4+E5</f>
        <v>58225.923255813956</v>
      </c>
      <c r="E11" s="31">
        <f>(C11+1600-C5)/G5+A5-2.3</f>
        <v>33660.56046511628</v>
      </c>
      <c r="F11" s="30">
        <f>(C11+1600)</f>
        <v>57116</v>
      </c>
      <c r="G11" s="20"/>
      <c r="H11" s="9"/>
      <c r="I11" s="2"/>
      <c r="J11" s="4"/>
      <c r="K11" s="2"/>
    </row>
    <row r="12" spans="1:11" ht="16.5" customHeight="1">
      <c r="A12" s="22" t="s">
        <v>29</v>
      </c>
      <c r="B12" s="25"/>
      <c r="C12" s="26" t="s">
        <v>30</v>
      </c>
      <c r="D12" s="27"/>
      <c r="E12" s="25"/>
      <c r="F12" s="25"/>
      <c r="G12" s="28"/>
      <c r="H12" s="2"/>
      <c r="I12" s="2"/>
      <c r="J12" s="2"/>
      <c r="K12" s="2"/>
    </row>
    <row r="13" spans="1:11" ht="10.5" customHeight="1">
      <c r="A13" s="2"/>
      <c r="B13" s="4"/>
      <c r="C13" s="2"/>
      <c r="D13" s="4"/>
      <c r="E13" s="2"/>
      <c r="F13" s="4"/>
      <c r="G13" s="2"/>
      <c r="H13" s="9"/>
      <c r="I13" s="2"/>
      <c r="J13" s="4"/>
      <c r="K13" s="2"/>
    </row>
    <row r="14" spans="1:11" ht="10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0.5" customHeight="1">
      <c r="A15" s="2"/>
      <c r="B15" s="4"/>
      <c r="C15" s="2"/>
      <c r="D15" s="4"/>
      <c r="E15" s="2"/>
      <c r="F15" s="4"/>
      <c r="G15" s="2"/>
      <c r="H15" s="9"/>
      <c r="I15" s="2"/>
      <c r="J15" s="4"/>
      <c r="K15" s="2"/>
    </row>
    <row r="16" spans="1:11" ht="10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0.5" customHeight="1">
      <c r="A17" s="2"/>
      <c r="B17" s="4"/>
      <c r="C17" s="2"/>
      <c r="D17" s="4"/>
      <c r="E17" s="2"/>
      <c r="F17" s="4"/>
      <c r="G17" s="2"/>
      <c r="H17" s="9"/>
      <c r="I17" s="2"/>
      <c r="J17" s="4"/>
      <c r="K17" s="2"/>
    </row>
    <row r="18" spans="1:11" ht="10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0.5" customHeight="1">
      <c r="A19" s="2"/>
      <c r="B19" s="2"/>
      <c r="C19" s="2"/>
      <c r="D19" s="7"/>
      <c r="E19" s="2"/>
      <c r="F19" s="2"/>
      <c r="G19" s="2"/>
      <c r="H19" s="2"/>
      <c r="I19" s="2"/>
      <c r="J19" s="2"/>
      <c r="K19" s="2"/>
    </row>
    <row r="20" spans="1:11" ht="10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</sheetData>
  <sheetProtection sheet="1"/>
  <printOptions/>
  <pageMargins left="0" right="0" top="0.6597222222222222" bottom="0.6597222222222222" header="0.15972222222222224" footer="0.15972222222222224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0"/>
  <sheetViews>
    <sheetView showGridLines="0" showOutlineSymbols="0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3" width="12.00390625" style="0" customWidth="1"/>
    <col min="4" max="4" width="10.28125" style="0" customWidth="1"/>
    <col min="5" max="5" width="11.140625" style="0" customWidth="1"/>
    <col min="6" max="6" width="12.8515625" style="0" customWidth="1"/>
    <col min="7" max="7" width="11.140625" style="0" customWidth="1"/>
    <col min="8" max="11" width="9.421875" style="0" customWidth="1"/>
  </cols>
  <sheetData>
    <row r="1" spans="1:11" ht="16.5" customHeight="1">
      <c r="A1" s="2" t="s">
        <v>31</v>
      </c>
      <c r="B1" s="2"/>
      <c r="C1" s="2" t="s">
        <v>0</v>
      </c>
      <c r="D1" s="2"/>
      <c r="E1" s="2" t="s">
        <v>1</v>
      </c>
      <c r="F1" s="2" t="s">
        <v>2</v>
      </c>
      <c r="G1" s="2" t="s">
        <v>3</v>
      </c>
      <c r="H1" s="2"/>
      <c r="I1" s="2"/>
      <c r="J1" s="2"/>
      <c r="K1" s="2"/>
    </row>
    <row r="2" spans="1:11" ht="16.5" customHeight="1">
      <c r="A2" s="2" t="s">
        <v>4</v>
      </c>
      <c r="B2" s="2"/>
      <c r="C2" s="8">
        <v>8.6</v>
      </c>
      <c r="D2" s="1"/>
      <c r="E2" s="8">
        <v>7</v>
      </c>
      <c r="F2" s="9">
        <f ca="1">NOW()</f>
        <v>38717.902723148145</v>
      </c>
      <c r="G2" s="13">
        <f ca="1">NOW()</f>
        <v>38717.902723148145</v>
      </c>
      <c r="H2" s="9"/>
      <c r="I2" s="2"/>
      <c r="J2" s="13"/>
      <c r="K2" s="2"/>
    </row>
    <row r="3" spans="1:11" ht="16.5" customHeight="1">
      <c r="A3" s="14" t="s">
        <v>35</v>
      </c>
      <c r="B3" s="37" t="s">
        <v>6</v>
      </c>
      <c r="C3" s="37" t="s">
        <v>7</v>
      </c>
      <c r="D3" s="39" t="s">
        <v>8</v>
      </c>
      <c r="E3" s="39"/>
      <c r="F3" s="40"/>
      <c r="G3" s="38" t="s">
        <v>9</v>
      </c>
      <c r="H3" s="2"/>
      <c r="I3" s="2"/>
      <c r="J3" s="2"/>
      <c r="K3" s="2"/>
    </row>
    <row r="4" spans="1:11" ht="16.5" customHeight="1">
      <c r="A4" s="16" t="s">
        <v>10</v>
      </c>
      <c r="B4" s="2"/>
      <c r="C4" s="10" t="s">
        <v>11</v>
      </c>
      <c r="D4" s="2"/>
      <c r="E4" s="10" t="s">
        <v>12</v>
      </c>
      <c r="F4" s="10" t="s">
        <v>13</v>
      </c>
      <c r="G4" s="18">
        <f>('N928ML'!$E$2)</f>
        <v>7</v>
      </c>
      <c r="H4" s="2"/>
      <c r="I4" s="2"/>
      <c r="K4" s="2"/>
    </row>
    <row r="5" spans="1:11" ht="16.5" customHeight="1">
      <c r="A5" s="17">
        <v>33496</v>
      </c>
      <c r="B5" s="2" t="s">
        <v>15</v>
      </c>
      <c r="C5" s="6">
        <v>55681</v>
      </c>
      <c r="D5" s="2" t="s">
        <v>15</v>
      </c>
      <c r="E5" s="6">
        <v>57074</v>
      </c>
      <c r="F5" s="11" t="s">
        <v>16</v>
      </c>
      <c r="G5" s="19">
        <f>('N928ML'!$C$2)</f>
        <v>8.6</v>
      </c>
      <c r="H5" s="2"/>
      <c r="I5" s="2"/>
      <c r="J5" s="2"/>
      <c r="K5" s="2"/>
    </row>
    <row r="6" spans="1:11" ht="16.5" customHeight="1">
      <c r="A6" s="14"/>
      <c r="B6" s="15"/>
      <c r="C6" s="35" t="s">
        <v>17</v>
      </c>
      <c r="D6" s="35" t="s">
        <v>18</v>
      </c>
      <c r="E6" s="35" t="s">
        <v>19</v>
      </c>
      <c r="F6" s="35" t="s">
        <v>19</v>
      </c>
      <c r="G6" s="21"/>
      <c r="H6" s="10"/>
      <c r="I6" s="2"/>
      <c r="J6" s="4"/>
      <c r="K6" s="2"/>
    </row>
    <row r="7" spans="1:11" ht="16.5" customHeight="1">
      <c r="A7" s="33" t="s">
        <v>20</v>
      </c>
      <c r="B7" s="34"/>
      <c r="C7" s="36" t="s">
        <v>21</v>
      </c>
      <c r="D7" s="36" t="s">
        <v>22</v>
      </c>
      <c r="E7" s="36" t="s">
        <v>23</v>
      </c>
      <c r="F7" s="36" t="s">
        <v>24</v>
      </c>
      <c r="G7" s="20"/>
      <c r="H7" s="11"/>
      <c r="I7" s="2"/>
      <c r="J7" s="1"/>
      <c r="K7" s="2"/>
    </row>
    <row r="8" spans="1:11" ht="16.5" customHeight="1">
      <c r="A8" s="24" t="s">
        <v>25</v>
      </c>
      <c r="B8" s="23"/>
      <c r="C8" s="29">
        <v>55681</v>
      </c>
      <c r="D8" s="30">
        <f>(E8-A5)*G4+E5</f>
        <v>57159.6441860465</v>
      </c>
      <c r="E8" s="31">
        <f>(C8+125-C5)/G5+A5-2.3</f>
        <v>33508.23488372093</v>
      </c>
      <c r="F8" s="32">
        <f>(C8+125)</f>
        <v>55806</v>
      </c>
      <c r="G8" s="20"/>
      <c r="H8" s="2"/>
      <c r="I8" s="2"/>
      <c r="J8" s="2"/>
      <c r="K8" s="2"/>
    </row>
    <row r="9" spans="1:11" ht="16.5" customHeight="1">
      <c r="A9" s="24" t="s">
        <v>26</v>
      </c>
      <c r="B9" s="23"/>
      <c r="C9" s="29">
        <f>(C8)</f>
        <v>55681</v>
      </c>
      <c r="D9" s="30">
        <f>(E9-A5)*G4+E5</f>
        <v>57247.38837209302</v>
      </c>
      <c r="E9" s="31">
        <f>(C9+250-C5)/G5+A5-4.3</f>
        <v>33520.76976744186</v>
      </c>
      <c r="F9" s="30">
        <f>(C9+250)</f>
        <v>55931</v>
      </c>
      <c r="G9" s="20"/>
      <c r="H9" s="2"/>
      <c r="I9" s="2"/>
      <c r="J9" s="2"/>
      <c r="K9" s="2"/>
    </row>
    <row r="10" spans="1:11" ht="16.5" customHeight="1">
      <c r="A10" s="24" t="s">
        <v>27</v>
      </c>
      <c r="B10" s="23"/>
      <c r="C10" s="29">
        <v>55434</v>
      </c>
      <c r="D10" s="30">
        <f>(E10-A5)*G4+E5</f>
        <v>57182.43488372092</v>
      </c>
      <c r="E10" s="31">
        <f>(C10+400-C5)/G5+A5-2.3</f>
        <v>33511.49069767442</v>
      </c>
      <c r="F10" s="30">
        <f>(C10+400)</f>
        <v>55834</v>
      </c>
      <c r="G10" s="20"/>
      <c r="H10" s="2"/>
      <c r="I10" s="2"/>
      <c r="J10" s="2"/>
      <c r="K10" s="2"/>
    </row>
    <row r="11" spans="1:11" ht="16.5" customHeight="1">
      <c r="A11" s="24" t="s">
        <v>28</v>
      </c>
      <c r="B11" s="23"/>
      <c r="C11" s="29">
        <v>55516</v>
      </c>
      <c r="D11" s="30">
        <f>(E11-A5)*G4+E5</f>
        <v>58225.923255813956</v>
      </c>
      <c r="E11" s="31">
        <f>(C11+1600-C5)/G5+A5-2.3</f>
        <v>33660.56046511628</v>
      </c>
      <c r="F11" s="30">
        <f>(C11+1600)</f>
        <v>57116</v>
      </c>
      <c r="G11" s="20"/>
      <c r="H11" s="9"/>
      <c r="I11" s="2"/>
      <c r="J11" s="4"/>
      <c r="K11" s="2"/>
    </row>
    <row r="12" spans="1:11" ht="16.5" customHeight="1">
      <c r="A12" s="22" t="s">
        <v>29</v>
      </c>
      <c r="B12" s="25"/>
      <c r="C12" s="26" t="s">
        <v>30</v>
      </c>
      <c r="D12" s="27"/>
      <c r="E12" s="25"/>
      <c r="F12" s="25"/>
      <c r="G12" s="28"/>
      <c r="H12" s="2"/>
      <c r="I12" s="2"/>
      <c r="J12" s="2"/>
      <c r="K12" s="2"/>
    </row>
    <row r="13" spans="1:11" ht="10.5" customHeight="1">
      <c r="A13" s="2"/>
      <c r="B13" s="4"/>
      <c r="C13" s="2"/>
      <c r="D13" s="4"/>
      <c r="E13" s="2"/>
      <c r="F13" s="4"/>
      <c r="G13" s="2"/>
      <c r="H13" s="9"/>
      <c r="I13" s="2"/>
      <c r="J13" s="4"/>
      <c r="K13" s="2"/>
    </row>
    <row r="14" spans="1:11" ht="10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0.5" customHeight="1">
      <c r="A15" s="2"/>
      <c r="B15" s="4"/>
      <c r="C15" s="2"/>
      <c r="D15" s="4"/>
      <c r="E15" s="2"/>
      <c r="F15" s="4"/>
      <c r="G15" s="2"/>
      <c r="H15" s="9"/>
      <c r="I15" s="2"/>
      <c r="J15" s="4"/>
      <c r="K15" s="2"/>
    </row>
    <row r="16" spans="1:11" ht="10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0.5" customHeight="1">
      <c r="A17" s="2"/>
      <c r="B17" s="4"/>
      <c r="C17" s="2"/>
      <c r="D17" s="4"/>
      <c r="E17" s="2"/>
      <c r="F17" s="4"/>
      <c r="G17" s="2"/>
      <c r="H17" s="9"/>
      <c r="I17" s="2"/>
      <c r="J17" s="4"/>
      <c r="K17" s="2"/>
    </row>
    <row r="18" spans="1:11" ht="10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0.5" customHeight="1">
      <c r="A19" s="2"/>
      <c r="B19" s="2"/>
      <c r="C19" s="2"/>
      <c r="D19" s="7"/>
      <c r="E19" s="2"/>
      <c r="F19" s="2"/>
      <c r="G19" s="2"/>
      <c r="H19" s="2"/>
      <c r="I19" s="2"/>
      <c r="J19" s="2"/>
      <c r="K19" s="2"/>
    </row>
    <row r="20" spans="1:11" ht="10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</sheetData>
  <sheetProtection sheet="1"/>
  <printOptions/>
  <pageMargins left="0" right="0" top="0.6597222222222222" bottom="0.6597222222222222" header="0.15972222222222224" footer="0.15972222222222224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0"/>
  <sheetViews>
    <sheetView showGridLines="0" showOutlineSymbols="0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3" width="12.00390625" style="0" customWidth="1"/>
    <col min="4" max="4" width="10.28125" style="0" customWidth="1"/>
    <col min="5" max="5" width="11.140625" style="0" customWidth="1"/>
    <col min="6" max="6" width="12.8515625" style="0" customWidth="1"/>
    <col min="7" max="7" width="11.140625" style="0" customWidth="1"/>
    <col min="8" max="11" width="9.421875" style="0" customWidth="1"/>
  </cols>
  <sheetData>
    <row r="1" spans="1:11" ht="16.5" customHeight="1">
      <c r="A1" s="2" t="s">
        <v>31</v>
      </c>
      <c r="B1" s="2"/>
      <c r="C1" s="2" t="s">
        <v>0</v>
      </c>
      <c r="D1" s="2"/>
      <c r="E1" s="2" t="s">
        <v>1</v>
      </c>
      <c r="F1" s="2" t="s">
        <v>2</v>
      </c>
      <c r="G1" s="2" t="s">
        <v>3</v>
      </c>
      <c r="H1" s="2"/>
      <c r="I1" s="2"/>
      <c r="J1" s="2"/>
      <c r="K1" s="2"/>
    </row>
    <row r="2" spans="1:11" ht="16.5" customHeight="1">
      <c r="A2" s="2" t="s">
        <v>4</v>
      </c>
      <c r="B2" s="2"/>
      <c r="C2" s="8">
        <v>8.6</v>
      </c>
      <c r="D2" s="1"/>
      <c r="E2" s="8">
        <v>7</v>
      </c>
      <c r="F2" s="9">
        <f ca="1">NOW()</f>
        <v>38717.902723148145</v>
      </c>
      <c r="G2" s="13">
        <f ca="1">NOW()</f>
        <v>38717.902723148145</v>
      </c>
      <c r="H2" s="9"/>
      <c r="I2" s="2"/>
      <c r="J2" s="13"/>
      <c r="K2" s="2"/>
    </row>
    <row r="3" spans="1:11" ht="16.5" customHeight="1">
      <c r="A3" s="14" t="s">
        <v>36</v>
      </c>
      <c r="B3" s="37" t="s">
        <v>6</v>
      </c>
      <c r="C3" s="37" t="s">
        <v>7</v>
      </c>
      <c r="D3" s="39" t="s">
        <v>8</v>
      </c>
      <c r="E3" s="39"/>
      <c r="F3" s="40"/>
      <c r="G3" s="38" t="s">
        <v>9</v>
      </c>
      <c r="H3" s="2"/>
      <c r="I3" s="2"/>
      <c r="J3" s="2"/>
      <c r="K3" s="2"/>
    </row>
    <row r="4" spans="1:11" ht="16.5" customHeight="1">
      <c r="A4" s="16" t="s">
        <v>10</v>
      </c>
      <c r="B4" s="2"/>
      <c r="C4" s="10" t="s">
        <v>11</v>
      </c>
      <c r="D4" s="2"/>
      <c r="E4" s="10" t="s">
        <v>12</v>
      </c>
      <c r="F4" s="10" t="s">
        <v>13</v>
      </c>
      <c r="G4" s="18">
        <f>('N928ML'!$E$2)</f>
        <v>7</v>
      </c>
      <c r="H4" s="2"/>
      <c r="I4" s="2"/>
      <c r="K4" s="2"/>
    </row>
    <row r="5" spans="1:11" ht="16.5" customHeight="1">
      <c r="A5" s="17">
        <v>33496</v>
      </c>
      <c r="B5" s="2" t="s">
        <v>15</v>
      </c>
      <c r="C5" s="6">
        <v>55681</v>
      </c>
      <c r="D5" s="2" t="s">
        <v>15</v>
      </c>
      <c r="E5" s="6">
        <v>57074</v>
      </c>
      <c r="F5" s="11" t="s">
        <v>16</v>
      </c>
      <c r="G5" s="19">
        <f>('N928ML'!$C$2)</f>
        <v>8.6</v>
      </c>
      <c r="H5" s="2"/>
      <c r="I5" s="2"/>
      <c r="J5" s="2"/>
      <c r="K5" s="2"/>
    </row>
    <row r="6" spans="1:11" ht="16.5" customHeight="1">
      <c r="A6" s="14"/>
      <c r="B6" s="15"/>
      <c r="C6" s="35" t="s">
        <v>17</v>
      </c>
      <c r="D6" s="35" t="s">
        <v>18</v>
      </c>
      <c r="E6" s="35" t="s">
        <v>19</v>
      </c>
      <c r="F6" s="35" t="s">
        <v>19</v>
      </c>
      <c r="G6" s="21"/>
      <c r="H6" s="10"/>
      <c r="I6" s="2"/>
      <c r="J6" s="4"/>
      <c r="K6" s="2"/>
    </row>
    <row r="7" spans="1:11" ht="16.5" customHeight="1">
      <c r="A7" s="33" t="s">
        <v>20</v>
      </c>
      <c r="B7" s="34"/>
      <c r="C7" s="36" t="s">
        <v>21</v>
      </c>
      <c r="D7" s="36" t="s">
        <v>22</v>
      </c>
      <c r="E7" s="36" t="s">
        <v>23</v>
      </c>
      <c r="F7" s="36" t="s">
        <v>24</v>
      </c>
      <c r="G7" s="20"/>
      <c r="H7" s="11"/>
      <c r="I7" s="2"/>
      <c r="J7" s="1"/>
      <c r="K7" s="2"/>
    </row>
    <row r="8" spans="1:11" ht="16.5" customHeight="1">
      <c r="A8" s="24" t="s">
        <v>25</v>
      </c>
      <c r="B8" s="23"/>
      <c r="C8" s="29">
        <v>55681</v>
      </c>
      <c r="D8" s="30">
        <f>(E8-A5)*G4+E5</f>
        <v>57159.6441860465</v>
      </c>
      <c r="E8" s="31">
        <f>(C8+125-C5)/G5+A5-2.3</f>
        <v>33508.23488372093</v>
      </c>
      <c r="F8" s="32">
        <f>(C8+125)</f>
        <v>55806</v>
      </c>
      <c r="G8" s="20"/>
      <c r="H8" s="2"/>
      <c r="I8" s="2"/>
      <c r="J8" s="2"/>
      <c r="K8" s="2"/>
    </row>
    <row r="9" spans="1:11" ht="16.5" customHeight="1">
      <c r="A9" s="24" t="s">
        <v>26</v>
      </c>
      <c r="B9" s="23"/>
      <c r="C9" s="29">
        <f>(C8)</f>
        <v>55681</v>
      </c>
      <c r="D9" s="30">
        <f>(E9-A5)*G4+E5</f>
        <v>57247.38837209302</v>
      </c>
      <c r="E9" s="31">
        <f>(C9+250-C5)/G5+A5-4.3</f>
        <v>33520.76976744186</v>
      </c>
      <c r="F9" s="30">
        <f>(C9+250)</f>
        <v>55931</v>
      </c>
      <c r="G9" s="20"/>
      <c r="H9" s="2"/>
      <c r="I9" s="2"/>
      <c r="J9" s="2"/>
      <c r="K9" s="2"/>
    </row>
    <row r="10" spans="1:11" ht="16.5" customHeight="1">
      <c r="A10" s="24" t="s">
        <v>27</v>
      </c>
      <c r="B10" s="23"/>
      <c r="C10" s="29">
        <v>55434</v>
      </c>
      <c r="D10" s="30">
        <f>(E10-A5)*G4+E5</f>
        <v>57182.43488372092</v>
      </c>
      <c r="E10" s="31">
        <f>(C10+400-C5)/G5+A5-2.3</f>
        <v>33511.49069767442</v>
      </c>
      <c r="F10" s="30">
        <f>(C10+400)</f>
        <v>55834</v>
      </c>
      <c r="G10" s="20"/>
      <c r="H10" s="2"/>
      <c r="I10" s="2"/>
      <c r="J10" s="2"/>
      <c r="K10" s="2"/>
    </row>
    <row r="11" spans="1:11" ht="16.5" customHeight="1">
      <c r="A11" s="24" t="s">
        <v>28</v>
      </c>
      <c r="B11" s="23"/>
      <c r="C11" s="29">
        <v>55516</v>
      </c>
      <c r="D11" s="30">
        <f>(E11-A5)*G4+E5</f>
        <v>58225.923255813956</v>
      </c>
      <c r="E11" s="31">
        <f>(C11+1600-C5)/G5+A5-2.3</f>
        <v>33660.56046511628</v>
      </c>
      <c r="F11" s="30">
        <f>(C11+1600)</f>
        <v>57116</v>
      </c>
      <c r="G11" s="20"/>
      <c r="H11" s="9"/>
      <c r="I11" s="2"/>
      <c r="J11" s="4"/>
      <c r="K11" s="2"/>
    </row>
    <row r="12" spans="1:11" ht="16.5" customHeight="1">
      <c r="A12" s="22" t="s">
        <v>29</v>
      </c>
      <c r="B12" s="25"/>
      <c r="C12" s="26" t="s">
        <v>30</v>
      </c>
      <c r="D12" s="27"/>
      <c r="E12" s="25"/>
      <c r="F12" s="25"/>
      <c r="G12" s="28"/>
      <c r="H12" s="2"/>
      <c r="I12" s="2"/>
      <c r="J12" s="2"/>
      <c r="K12" s="2"/>
    </row>
    <row r="13" spans="1:11" ht="10.5" customHeight="1">
      <c r="A13" s="2"/>
      <c r="B13" s="4"/>
      <c r="C13" s="2"/>
      <c r="D13" s="4"/>
      <c r="E13" s="2"/>
      <c r="F13" s="4"/>
      <c r="G13" s="2"/>
      <c r="H13" s="9"/>
      <c r="I13" s="2"/>
      <c r="J13" s="4"/>
      <c r="K13" s="2"/>
    </row>
    <row r="14" spans="1:11" ht="10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0.5" customHeight="1">
      <c r="A15" s="2"/>
      <c r="B15" s="4"/>
      <c r="C15" s="2"/>
      <c r="D15" s="4"/>
      <c r="E15" s="2"/>
      <c r="F15" s="4"/>
      <c r="G15" s="2"/>
      <c r="H15" s="9"/>
      <c r="I15" s="2"/>
      <c r="J15" s="4"/>
      <c r="K15" s="2"/>
    </row>
    <row r="16" spans="1:11" ht="10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0.5" customHeight="1">
      <c r="A17" s="2"/>
      <c r="B17" s="4"/>
      <c r="C17" s="2"/>
      <c r="D17" s="4"/>
      <c r="E17" s="2"/>
      <c r="F17" s="4"/>
      <c r="G17" s="2"/>
      <c r="H17" s="9"/>
      <c r="I17" s="2"/>
      <c r="J17" s="4"/>
      <c r="K17" s="2"/>
    </row>
    <row r="18" spans="1:11" ht="10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0.5" customHeight="1">
      <c r="A19" s="2"/>
      <c r="B19" s="2"/>
      <c r="C19" s="2"/>
      <c r="D19" s="7"/>
      <c r="E19" s="2"/>
      <c r="F19" s="2"/>
      <c r="G19" s="2"/>
      <c r="H19" s="2"/>
      <c r="I19" s="2"/>
      <c r="J19" s="2"/>
      <c r="K19" s="2"/>
    </row>
    <row r="20" spans="1:11" ht="10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</sheetData>
  <sheetProtection sheet="1"/>
  <printOptions/>
  <pageMargins left="0" right="0" top="0.6597222222222222" bottom="0.6597222222222222" header="0.15972222222222224" footer="0.15972222222222224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1"/>
  <sheetViews>
    <sheetView showGridLines="0" showOutlineSymbols="0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3" width="12.00390625" style="0" customWidth="1"/>
    <col min="4" max="4" width="10.28125" style="0" customWidth="1"/>
    <col min="5" max="5" width="11.140625" style="0" customWidth="1"/>
    <col min="6" max="6" width="12.8515625" style="0" customWidth="1"/>
    <col min="7" max="7" width="11.140625" style="0" customWidth="1"/>
    <col min="8" max="11" width="9.421875" style="0" customWidth="1"/>
  </cols>
  <sheetData>
    <row r="1" spans="1:7" ht="16.5" customHeight="1">
      <c r="A1" s="2" t="s">
        <v>31</v>
      </c>
      <c r="B1" s="2"/>
      <c r="C1" s="2" t="s">
        <v>0</v>
      </c>
      <c r="D1" s="2"/>
      <c r="E1" s="2" t="s">
        <v>1</v>
      </c>
      <c r="F1" s="2" t="s">
        <v>2</v>
      </c>
      <c r="G1" s="2" t="s">
        <v>3</v>
      </c>
    </row>
    <row r="2" spans="1:11" ht="16.5" customHeight="1">
      <c r="A2" s="2" t="s">
        <v>4</v>
      </c>
      <c r="B2" s="2"/>
      <c r="C2" s="8">
        <v>8.6</v>
      </c>
      <c r="D2" s="1"/>
      <c r="E2" s="8">
        <v>7</v>
      </c>
      <c r="F2" s="9">
        <f ca="1">NOW()</f>
        <v>38717.902723148145</v>
      </c>
      <c r="G2" s="13">
        <f ca="1">NOW()</f>
        <v>38717.902723148145</v>
      </c>
      <c r="H2" s="2"/>
      <c r="I2" s="2"/>
      <c r="J2" s="2"/>
      <c r="K2" s="2"/>
    </row>
    <row r="3" spans="1:11" ht="16.5" customHeight="1">
      <c r="A3" s="14" t="s">
        <v>37</v>
      </c>
      <c r="B3" s="37" t="s">
        <v>6</v>
      </c>
      <c r="C3" s="37" t="s">
        <v>7</v>
      </c>
      <c r="D3" s="39" t="s">
        <v>8</v>
      </c>
      <c r="E3" s="39"/>
      <c r="F3" s="40"/>
      <c r="G3" s="38" t="s">
        <v>9</v>
      </c>
      <c r="H3" s="9"/>
      <c r="I3" s="2"/>
      <c r="J3" s="13"/>
      <c r="K3" s="2"/>
    </row>
    <row r="4" spans="1:11" ht="16.5" customHeight="1">
      <c r="A4" s="16" t="s">
        <v>10</v>
      </c>
      <c r="B4" s="2"/>
      <c r="C4" s="10" t="s">
        <v>11</v>
      </c>
      <c r="D4" s="2"/>
      <c r="E4" s="10" t="s">
        <v>12</v>
      </c>
      <c r="F4" s="10" t="s">
        <v>13</v>
      </c>
      <c r="G4" s="18">
        <f>('N928ML'!$E$2)</f>
        <v>7</v>
      </c>
      <c r="H4" s="2"/>
      <c r="I4" s="2"/>
      <c r="J4" s="2"/>
      <c r="K4" s="2"/>
    </row>
    <row r="5" spans="1:11" ht="16.5" customHeight="1">
      <c r="A5" s="17">
        <v>33496</v>
      </c>
      <c r="B5" s="2" t="s">
        <v>15</v>
      </c>
      <c r="C5" s="6">
        <v>55681</v>
      </c>
      <c r="D5" s="2" t="s">
        <v>15</v>
      </c>
      <c r="E5" s="6">
        <v>57074</v>
      </c>
      <c r="F5" s="11" t="s">
        <v>16</v>
      </c>
      <c r="G5" s="19">
        <f>('N928ML'!$C$2)</f>
        <v>8.6</v>
      </c>
      <c r="H5" s="2"/>
      <c r="I5" s="2"/>
      <c r="K5" s="2"/>
    </row>
    <row r="6" spans="1:11" ht="16.5" customHeight="1">
      <c r="A6" s="14"/>
      <c r="B6" s="15"/>
      <c r="C6" s="35" t="s">
        <v>17</v>
      </c>
      <c r="D6" s="35" t="s">
        <v>18</v>
      </c>
      <c r="E6" s="35" t="s">
        <v>19</v>
      </c>
      <c r="F6" s="35" t="s">
        <v>19</v>
      </c>
      <c r="G6" s="21"/>
      <c r="H6" s="2"/>
      <c r="I6" s="2"/>
      <c r="J6" s="2"/>
      <c r="K6" s="2"/>
    </row>
    <row r="7" spans="1:11" ht="16.5" customHeight="1">
      <c r="A7" s="33" t="s">
        <v>20</v>
      </c>
      <c r="B7" s="34"/>
      <c r="C7" s="36" t="s">
        <v>21</v>
      </c>
      <c r="D7" s="36" t="s">
        <v>22</v>
      </c>
      <c r="E7" s="36" t="s">
        <v>23</v>
      </c>
      <c r="F7" s="36" t="s">
        <v>24</v>
      </c>
      <c r="G7" s="20"/>
      <c r="H7" s="10"/>
      <c r="I7" s="2"/>
      <c r="J7" s="4"/>
      <c r="K7" s="2"/>
    </row>
    <row r="8" spans="1:11" ht="16.5" customHeight="1">
      <c r="A8" s="24" t="s">
        <v>25</v>
      </c>
      <c r="B8" s="23"/>
      <c r="C8" s="29">
        <v>55681</v>
      </c>
      <c r="D8" s="30">
        <f>(E8-A5)*G4+E5</f>
        <v>57159.6441860465</v>
      </c>
      <c r="E8" s="31">
        <f>(C8+125-C5)/G5+A5-2.3</f>
        <v>33508.23488372093</v>
      </c>
      <c r="F8" s="32">
        <f>(C8+125)</f>
        <v>55806</v>
      </c>
      <c r="G8" s="20"/>
      <c r="H8" s="11"/>
      <c r="I8" s="2"/>
      <c r="J8" s="1"/>
      <c r="K8" s="2"/>
    </row>
    <row r="9" spans="1:11" ht="16.5" customHeight="1">
      <c r="A9" s="24" t="s">
        <v>26</v>
      </c>
      <c r="B9" s="23"/>
      <c r="C9" s="29">
        <f>(C8)</f>
        <v>55681</v>
      </c>
      <c r="D9" s="30">
        <f>(E9-A5)*G4+E5</f>
        <v>57247.38837209302</v>
      </c>
      <c r="E9" s="31">
        <f>(C9+250-C5)/G5+A5-4.3</f>
        <v>33520.76976744186</v>
      </c>
      <c r="F9" s="30">
        <f>(C9+250)</f>
        <v>55931</v>
      </c>
      <c r="G9" s="20"/>
      <c r="H9" s="2"/>
      <c r="I9" s="2"/>
      <c r="J9" s="2"/>
      <c r="K9" s="2"/>
    </row>
    <row r="10" spans="1:11" ht="16.5" customHeight="1">
      <c r="A10" s="24" t="s">
        <v>27</v>
      </c>
      <c r="B10" s="23"/>
      <c r="C10" s="29">
        <v>55434</v>
      </c>
      <c r="D10" s="30">
        <f>(E10-A5)*G4+E5</f>
        <v>57182.43488372092</v>
      </c>
      <c r="E10" s="31">
        <f>(C10+400-C5)/G5+A5-2.3</f>
        <v>33511.49069767442</v>
      </c>
      <c r="F10" s="30">
        <f>(C10+400)</f>
        <v>55834</v>
      </c>
      <c r="G10" s="20"/>
      <c r="H10" s="2"/>
      <c r="I10" s="2"/>
      <c r="J10" s="2"/>
      <c r="K10" s="2"/>
    </row>
    <row r="11" spans="1:11" ht="16.5" customHeight="1">
      <c r="A11" s="24" t="s">
        <v>28</v>
      </c>
      <c r="B11" s="23"/>
      <c r="C11" s="29">
        <v>55516</v>
      </c>
      <c r="D11" s="30">
        <f>(E11-A5)*G4+E5</f>
        <v>58225.923255813956</v>
      </c>
      <c r="E11" s="31">
        <f>(C11+1600-C5)/G5+A5-2.3</f>
        <v>33660.56046511628</v>
      </c>
      <c r="F11" s="30">
        <f>(C11+1600)</f>
        <v>57116</v>
      </c>
      <c r="G11" s="20"/>
      <c r="H11" s="2"/>
      <c r="I11" s="2"/>
      <c r="J11" s="2"/>
      <c r="K11" s="2"/>
    </row>
    <row r="12" spans="1:11" ht="16.5" customHeight="1">
      <c r="A12" s="22" t="s">
        <v>29</v>
      </c>
      <c r="B12" s="25"/>
      <c r="C12" s="26" t="s">
        <v>30</v>
      </c>
      <c r="D12" s="27"/>
      <c r="E12" s="25"/>
      <c r="F12" s="25"/>
      <c r="G12" s="28"/>
      <c r="H12" s="9"/>
      <c r="I12" s="2"/>
      <c r="J12" s="4"/>
      <c r="K12" s="2"/>
    </row>
    <row r="13" spans="1:11" ht="10.5" customHeight="1">
      <c r="A13" s="2"/>
      <c r="B13" s="4"/>
      <c r="C13" s="2"/>
      <c r="D13" s="4"/>
      <c r="E13" s="2"/>
      <c r="F13" s="4"/>
      <c r="G13" s="2"/>
      <c r="H13" s="2"/>
      <c r="I13" s="2"/>
      <c r="J13" s="2"/>
      <c r="K13" s="2"/>
    </row>
    <row r="14" spans="1:11" ht="10.5" customHeight="1">
      <c r="A14" s="2"/>
      <c r="B14" s="2"/>
      <c r="C14" s="2"/>
      <c r="D14" s="2"/>
      <c r="E14" s="2"/>
      <c r="F14" s="2"/>
      <c r="G14" s="2"/>
      <c r="H14" s="9"/>
      <c r="I14" s="2"/>
      <c r="J14" s="4"/>
      <c r="K14" s="2"/>
    </row>
    <row r="15" spans="1:11" ht="10.5" customHeight="1">
      <c r="A15" s="2"/>
      <c r="B15" s="4"/>
      <c r="C15" s="2"/>
      <c r="D15" s="4"/>
      <c r="E15" s="2"/>
      <c r="F15" s="4"/>
      <c r="G15" s="2"/>
      <c r="H15" s="2"/>
      <c r="I15" s="2"/>
      <c r="J15" s="2"/>
      <c r="K15" s="2"/>
    </row>
    <row r="16" spans="1:11" ht="10.5" customHeight="1">
      <c r="A16" s="2"/>
      <c r="B16" s="2"/>
      <c r="C16" s="2"/>
      <c r="D16" s="2"/>
      <c r="E16" s="2"/>
      <c r="F16" s="2"/>
      <c r="G16" s="2"/>
      <c r="H16" s="9"/>
      <c r="I16" s="2"/>
      <c r="J16" s="4"/>
      <c r="K16" s="2"/>
    </row>
    <row r="17" spans="1:11" ht="10.5" customHeight="1">
      <c r="A17" s="2"/>
      <c r="B17" s="4"/>
      <c r="C17" s="2"/>
      <c r="D17" s="4"/>
      <c r="E17" s="2"/>
      <c r="F17" s="4"/>
      <c r="G17" s="2"/>
      <c r="H17" s="2"/>
      <c r="I17" s="2"/>
      <c r="J17" s="2"/>
      <c r="K17" s="2"/>
    </row>
    <row r="18" spans="1:11" ht="10.5" customHeight="1">
      <c r="A18" s="2"/>
      <c r="B18" s="2"/>
      <c r="C18" s="2"/>
      <c r="D18" s="2"/>
      <c r="E18" s="2"/>
      <c r="F18" s="2"/>
      <c r="G18" s="2"/>
      <c r="H18" s="9"/>
      <c r="I18" s="2"/>
      <c r="J18" s="4"/>
      <c r="K18" s="2"/>
    </row>
    <row r="19" spans="1:11" ht="10.5" customHeight="1">
      <c r="A19" s="2"/>
      <c r="B19" s="2"/>
      <c r="C19" s="2"/>
      <c r="D19" s="7"/>
      <c r="E19" s="2"/>
      <c r="F19" s="2"/>
      <c r="G19" s="2"/>
      <c r="H19" s="2"/>
      <c r="I19" s="2"/>
      <c r="J19" s="2"/>
      <c r="K19" s="2"/>
    </row>
    <row r="20" spans="1:11" ht="10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8:11" ht="12.75">
      <c r="H21" s="2"/>
      <c r="I21" s="2"/>
      <c r="J21" s="2"/>
      <c r="K21" s="2"/>
    </row>
  </sheetData>
  <printOptions/>
  <pageMargins left="0" right="0" top="0.6597222222222222" bottom="0.6597222222222222" header="0.15972222222222224" footer="0.15972222222222224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0"/>
  <sheetViews>
    <sheetView showGridLines="0" showOutlineSymbols="0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3" width="12.00390625" style="0" customWidth="1"/>
    <col min="4" max="4" width="10.28125" style="0" customWidth="1"/>
    <col min="5" max="5" width="11.140625" style="0" customWidth="1"/>
    <col min="6" max="6" width="12.8515625" style="0" customWidth="1"/>
    <col min="7" max="7" width="11.140625" style="0" customWidth="1"/>
    <col min="8" max="11" width="9.421875" style="0" customWidth="1"/>
  </cols>
  <sheetData>
    <row r="1" spans="1:11" ht="16.5" customHeight="1">
      <c r="A1" s="2" t="s">
        <v>31</v>
      </c>
      <c r="B1" s="2"/>
      <c r="C1" s="2" t="s">
        <v>0</v>
      </c>
      <c r="D1" s="2"/>
      <c r="E1" s="2" t="s">
        <v>1</v>
      </c>
      <c r="F1" s="2" t="s">
        <v>2</v>
      </c>
      <c r="G1" s="2" t="s">
        <v>3</v>
      </c>
      <c r="H1" s="2"/>
      <c r="I1" s="2"/>
      <c r="J1" s="2"/>
      <c r="K1" s="2"/>
    </row>
    <row r="2" spans="1:11" ht="16.5" customHeight="1">
      <c r="A2" s="2" t="s">
        <v>4</v>
      </c>
      <c r="B2" s="2"/>
      <c r="C2" s="8">
        <v>8.6</v>
      </c>
      <c r="D2" s="1"/>
      <c r="E2" s="8">
        <v>7</v>
      </c>
      <c r="F2" s="9">
        <f ca="1">NOW()</f>
        <v>38717.902723148145</v>
      </c>
      <c r="G2" s="13">
        <f ca="1">NOW()</f>
        <v>38717.902723148145</v>
      </c>
      <c r="H2" s="9"/>
      <c r="I2" s="2"/>
      <c r="J2" s="13"/>
      <c r="K2" s="2"/>
    </row>
    <row r="3" spans="1:11" ht="16.5" customHeight="1">
      <c r="A3" s="14" t="s">
        <v>38</v>
      </c>
      <c r="B3" s="37" t="s">
        <v>6</v>
      </c>
      <c r="C3" s="37" t="s">
        <v>7</v>
      </c>
      <c r="D3" s="39" t="s">
        <v>8</v>
      </c>
      <c r="E3" s="39"/>
      <c r="F3" s="40"/>
      <c r="G3" s="38" t="s">
        <v>9</v>
      </c>
      <c r="H3" s="2"/>
      <c r="I3" s="2"/>
      <c r="J3" s="2"/>
      <c r="K3" s="2"/>
    </row>
    <row r="4" spans="1:11" ht="16.5" customHeight="1">
      <c r="A4" s="16" t="s">
        <v>10</v>
      </c>
      <c r="B4" s="2"/>
      <c r="C4" s="10" t="s">
        <v>11</v>
      </c>
      <c r="D4" s="2"/>
      <c r="E4" s="10" t="s">
        <v>12</v>
      </c>
      <c r="F4" s="10" t="s">
        <v>13</v>
      </c>
      <c r="G4" s="18">
        <f>('N928ML'!$E$2)</f>
        <v>7</v>
      </c>
      <c r="H4" s="2"/>
      <c r="I4" s="2"/>
      <c r="K4" s="2"/>
    </row>
    <row r="5" spans="1:11" ht="16.5" customHeight="1">
      <c r="A5" s="17">
        <v>33496</v>
      </c>
      <c r="B5" s="2" t="s">
        <v>15</v>
      </c>
      <c r="C5" s="6">
        <v>55681</v>
      </c>
      <c r="D5" s="2" t="s">
        <v>15</v>
      </c>
      <c r="E5" s="6">
        <v>57074</v>
      </c>
      <c r="F5" s="11" t="s">
        <v>16</v>
      </c>
      <c r="G5" s="19">
        <f>('N928ML'!$C$2)</f>
        <v>8.6</v>
      </c>
      <c r="H5" s="2"/>
      <c r="I5" s="2"/>
      <c r="J5" s="2"/>
      <c r="K5" s="2"/>
    </row>
    <row r="6" spans="1:11" ht="16.5" customHeight="1">
      <c r="A6" s="14"/>
      <c r="B6" s="15"/>
      <c r="C6" s="35" t="s">
        <v>17</v>
      </c>
      <c r="D6" s="35" t="s">
        <v>18</v>
      </c>
      <c r="E6" s="35" t="s">
        <v>19</v>
      </c>
      <c r="F6" s="35" t="s">
        <v>19</v>
      </c>
      <c r="G6" s="21"/>
      <c r="H6" s="10"/>
      <c r="I6" s="2"/>
      <c r="J6" s="4"/>
      <c r="K6" s="2"/>
    </row>
    <row r="7" spans="1:11" ht="16.5" customHeight="1">
      <c r="A7" s="33" t="s">
        <v>20</v>
      </c>
      <c r="B7" s="34"/>
      <c r="C7" s="36" t="s">
        <v>21</v>
      </c>
      <c r="D7" s="36" t="s">
        <v>22</v>
      </c>
      <c r="E7" s="36" t="s">
        <v>23</v>
      </c>
      <c r="F7" s="36" t="s">
        <v>24</v>
      </c>
      <c r="G7" s="20"/>
      <c r="H7" s="11"/>
      <c r="I7" s="2"/>
      <c r="J7" s="1"/>
      <c r="K7" s="2"/>
    </row>
    <row r="8" spans="1:11" ht="16.5" customHeight="1">
      <c r="A8" s="24" t="s">
        <v>25</v>
      </c>
      <c r="B8" s="23"/>
      <c r="C8" s="29">
        <v>55681</v>
      </c>
      <c r="D8" s="30">
        <f>(E8-A5)*G4+E5</f>
        <v>57159.6441860465</v>
      </c>
      <c r="E8" s="31">
        <f>(C8+125-C5)/G5+A5-2.3</f>
        <v>33508.23488372093</v>
      </c>
      <c r="F8" s="32">
        <f>(C8+125)</f>
        <v>55806</v>
      </c>
      <c r="G8" s="20"/>
      <c r="H8" s="2"/>
      <c r="I8" s="2"/>
      <c r="J8" s="2"/>
      <c r="K8" s="2"/>
    </row>
    <row r="9" spans="1:11" ht="16.5" customHeight="1">
      <c r="A9" s="24" t="s">
        <v>26</v>
      </c>
      <c r="B9" s="23"/>
      <c r="C9" s="29">
        <f>(C8)</f>
        <v>55681</v>
      </c>
      <c r="D9" s="30">
        <f>(E9-A5)*G4+E5</f>
        <v>57247.38837209302</v>
      </c>
      <c r="E9" s="31">
        <f>(C9+250-C5)/G5+A5-4.3</f>
        <v>33520.76976744186</v>
      </c>
      <c r="F9" s="30">
        <f>(C9+250)</f>
        <v>55931</v>
      </c>
      <c r="G9" s="20"/>
      <c r="H9" s="2"/>
      <c r="I9" s="2"/>
      <c r="J9" s="2"/>
      <c r="K9" s="2"/>
    </row>
    <row r="10" spans="1:11" ht="16.5" customHeight="1">
      <c r="A10" s="24" t="s">
        <v>27</v>
      </c>
      <c r="B10" s="23"/>
      <c r="C10" s="29">
        <v>55434</v>
      </c>
      <c r="D10" s="30">
        <f>(E10-A5)*G4+E5</f>
        <v>57182.43488372092</v>
      </c>
      <c r="E10" s="31">
        <f>(C10+400-C5)/G5+A5-2.3</f>
        <v>33511.49069767442</v>
      </c>
      <c r="F10" s="30">
        <f>(C10+400)</f>
        <v>55834</v>
      </c>
      <c r="G10" s="20"/>
      <c r="H10" s="2"/>
      <c r="I10" s="2"/>
      <c r="J10" s="2"/>
      <c r="K10" s="2"/>
    </row>
    <row r="11" spans="1:11" ht="16.5" customHeight="1">
      <c r="A11" s="24" t="s">
        <v>28</v>
      </c>
      <c r="B11" s="23"/>
      <c r="C11" s="29">
        <v>55516</v>
      </c>
      <c r="D11" s="30">
        <f>(E11-A5)*G4+E5</f>
        <v>58225.923255813956</v>
      </c>
      <c r="E11" s="31">
        <f>(C11+1600-C5)/G5+A5-2.3</f>
        <v>33660.56046511628</v>
      </c>
      <c r="F11" s="30">
        <f>(C11+1600)</f>
        <v>57116</v>
      </c>
      <c r="G11" s="20"/>
      <c r="H11" s="9"/>
      <c r="I11" s="2"/>
      <c r="J11" s="4"/>
      <c r="K11" s="2"/>
    </row>
    <row r="12" spans="1:11" ht="16.5" customHeight="1">
      <c r="A12" s="22" t="s">
        <v>29</v>
      </c>
      <c r="B12" s="25"/>
      <c r="C12" s="26" t="s">
        <v>30</v>
      </c>
      <c r="D12" s="27"/>
      <c r="E12" s="25"/>
      <c r="F12" s="25"/>
      <c r="G12" s="28"/>
      <c r="H12" s="2"/>
      <c r="I12" s="2"/>
      <c r="J12" s="2"/>
      <c r="K12" s="2"/>
    </row>
    <row r="13" spans="1:11" ht="10.5" customHeight="1">
      <c r="A13" s="2"/>
      <c r="B13" s="4"/>
      <c r="C13" s="2"/>
      <c r="D13" s="4"/>
      <c r="E13" s="2"/>
      <c r="F13" s="4"/>
      <c r="G13" s="2"/>
      <c r="H13" s="9"/>
      <c r="I13" s="2"/>
      <c r="J13" s="4"/>
      <c r="K13" s="2"/>
    </row>
    <row r="14" spans="1:11" ht="10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0.5" customHeight="1">
      <c r="A15" s="2"/>
      <c r="B15" s="4"/>
      <c r="C15" s="2"/>
      <c r="D15" s="4"/>
      <c r="E15" s="2"/>
      <c r="F15" s="4"/>
      <c r="G15" s="2"/>
      <c r="H15" s="9"/>
      <c r="I15" s="2"/>
      <c r="J15" s="4"/>
      <c r="K15" s="2"/>
    </row>
    <row r="16" spans="1:11" ht="10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0.5" customHeight="1">
      <c r="A17" s="2"/>
      <c r="B17" s="4"/>
      <c r="C17" s="2"/>
      <c r="D17" s="4"/>
      <c r="E17" s="2"/>
      <c r="F17" s="4"/>
      <c r="G17" s="2"/>
      <c r="H17" s="9"/>
      <c r="I17" s="2"/>
      <c r="J17" s="4"/>
      <c r="K17" s="2"/>
    </row>
    <row r="18" spans="1:11" ht="10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0.5" customHeight="1">
      <c r="A19" s="2"/>
      <c r="B19" s="2"/>
      <c r="C19" s="2"/>
      <c r="D19" s="7"/>
      <c r="E19" s="2"/>
      <c r="F19" s="2"/>
      <c r="G19" s="2"/>
      <c r="H19" s="2"/>
      <c r="I19" s="2"/>
      <c r="J19" s="2"/>
      <c r="K19" s="2"/>
    </row>
    <row r="20" spans="1:11" ht="10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</sheetData>
  <sheetProtection sheet="1"/>
  <printOptions/>
  <pageMargins left="0" right="0" top="0.6597222222222222" bottom="0.6597222222222222" header="0.15972222222222224" footer="0.15972222222222224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0"/>
  <sheetViews>
    <sheetView showGridLines="0" showOutlineSymbols="0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3" width="12.00390625" style="0" customWidth="1"/>
    <col min="4" max="4" width="10.28125" style="0" customWidth="1"/>
    <col min="5" max="5" width="11.140625" style="0" customWidth="1"/>
    <col min="6" max="6" width="12.8515625" style="0" customWidth="1"/>
    <col min="7" max="7" width="11.140625" style="0" customWidth="1"/>
    <col min="8" max="11" width="9.421875" style="0" customWidth="1"/>
  </cols>
  <sheetData>
    <row r="1" spans="1:11" ht="16.5" customHeight="1">
      <c r="A1" s="2" t="s">
        <v>31</v>
      </c>
      <c r="B1" s="2"/>
      <c r="C1" s="2" t="s">
        <v>0</v>
      </c>
      <c r="D1" s="2"/>
      <c r="E1" s="2" t="s">
        <v>1</v>
      </c>
      <c r="F1" s="2" t="s">
        <v>2</v>
      </c>
      <c r="G1" s="2" t="s">
        <v>3</v>
      </c>
      <c r="H1" s="2"/>
      <c r="I1" s="2"/>
      <c r="J1" s="2"/>
      <c r="K1" s="2"/>
    </row>
    <row r="2" spans="1:11" ht="16.5" customHeight="1">
      <c r="A2" s="2" t="s">
        <v>4</v>
      </c>
      <c r="B2" s="2"/>
      <c r="C2" s="8">
        <v>8.6</v>
      </c>
      <c r="D2" s="1"/>
      <c r="E2" s="8">
        <v>7</v>
      </c>
      <c r="F2" s="9">
        <f ca="1">NOW()</f>
        <v>38717.902723148145</v>
      </c>
      <c r="G2" s="13">
        <f ca="1">NOW()</f>
        <v>38717.902723148145</v>
      </c>
      <c r="H2" s="9"/>
      <c r="I2" s="2"/>
      <c r="J2" s="13"/>
      <c r="K2" s="2"/>
    </row>
    <row r="3" spans="1:11" ht="16.5" customHeight="1">
      <c r="A3" s="14" t="s">
        <v>39</v>
      </c>
      <c r="B3" s="37" t="s">
        <v>6</v>
      </c>
      <c r="C3" s="37" t="s">
        <v>7</v>
      </c>
      <c r="D3" s="39" t="s">
        <v>8</v>
      </c>
      <c r="E3" s="39"/>
      <c r="F3" s="40"/>
      <c r="G3" s="38" t="s">
        <v>9</v>
      </c>
      <c r="H3" s="2"/>
      <c r="I3" s="2"/>
      <c r="J3" s="2"/>
      <c r="K3" s="2"/>
    </row>
    <row r="4" spans="1:11" ht="16.5" customHeight="1">
      <c r="A4" s="16" t="s">
        <v>10</v>
      </c>
      <c r="B4" s="2"/>
      <c r="C4" s="10" t="s">
        <v>11</v>
      </c>
      <c r="D4" s="2"/>
      <c r="E4" s="10" t="s">
        <v>12</v>
      </c>
      <c r="F4" s="10" t="s">
        <v>13</v>
      </c>
      <c r="G4" s="18">
        <f>('N928ML'!$E$2)</f>
        <v>7</v>
      </c>
      <c r="H4" s="2"/>
      <c r="I4" s="2"/>
      <c r="K4" s="2"/>
    </row>
    <row r="5" spans="1:11" ht="16.5" customHeight="1">
      <c r="A5" s="17">
        <v>33496</v>
      </c>
      <c r="B5" s="2" t="s">
        <v>15</v>
      </c>
      <c r="C5" s="6">
        <v>55681</v>
      </c>
      <c r="D5" s="2" t="s">
        <v>15</v>
      </c>
      <c r="E5" s="6">
        <v>57074</v>
      </c>
      <c r="F5" s="11" t="s">
        <v>16</v>
      </c>
      <c r="G5" s="19">
        <f>('N928ML'!$C$2)</f>
        <v>8.6</v>
      </c>
      <c r="H5" s="2"/>
      <c r="I5" s="2"/>
      <c r="J5" s="2"/>
      <c r="K5" s="2"/>
    </row>
    <row r="6" spans="1:11" ht="16.5" customHeight="1">
      <c r="A6" s="14"/>
      <c r="B6" s="15"/>
      <c r="C6" s="35" t="s">
        <v>17</v>
      </c>
      <c r="D6" s="35" t="s">
        <v>18</v>
      </c>
      <c r="E6" s="35" t="s">
        <v>19</v>
      </c>
      <c r="F6" s="35" t="s">
        <v>19</v>
      </c>
      <c r="G6" s="21"/>
      <c r="H6" s="10"/>
      <c r="I6" s="2"/>
      <c r="J6" s="4"/>
      <c r="K6" s="2"/>
    </row>
    <row r="7" spans="1:11" ht="16.5" customHeight="1">
      <c r="A7" s="33" t="s">
        <v>20</v>
      </c>
      <c r="B7" s="34"/>
      <c r="C7" s="36" t="s">
        <v>21</v>
      </c>
      <c r="D7" s="36" t="s">
        <v>22</v>
      </c>
      <c r="E7" s="36" t="s">
        <v>23</v>
      </c>
      <c r="F7" s="36" t="s">
        <v>24</v>
      </c>
      <c r="G7" s="20"/>
      <c r="H7" s="11"/>
      <c r="I7" s="2"/>
      <c r="J7" s="1"/>
      <c r="K7" s="2"/>
    </row>
    <row r="8" spans="1:11" ht="16.5" customHeight="1">
      <c r="A8" s="24" t="s">
        <v>25</v>
      </c>
      <c r="B8" s="23"/>
      <c r="C8" s="29">
        <v>55681</v>
      </c>
      <c r="D8" s="30">
        <f>(E8-A5)*G4+E5</f>
        <v>57159.6441860465</v>
      </c>
      <c r="E8" s="31">
        <f>(C8+125-C5)/G5+A5-2.3</f>
        <v>33508.23488372093</v>
      </c>
      <c r="F8" s="32">
        <f>(C8+125)</f>
        <v>55806</v>
      </c>
      <c r="G8" s="20"/>
      <c r="H8" s="2"/>
      <c r="I8" s="2"/>
      <c r="J8" s="2"/>
      <c r="K8" s="2"/>
    </row>
    <row r="9" spans="1:11" ht="16.5" customHeight="1">
      <c r="A9" s="24" t="s">
        <v>26</v>
      </c>
      <c r="B9" s="23"/>
      <c r="C9" s="29">
        <f>(C8)</f>
        <v>55681</v>
      </c>
      <c r="D9" s="30">
        <f>(E9-A5)*G4+E5</f>
        <v>57247.38837209302</v>
      </c>
      <c r="E9" s="31">
        <f>(C9+250-C5)/G5+A5-4.3</f>
        <v>33520.76976744186</v>
      </c>
      <c r="F9" s="30">
        <f>(C9+250)</f>
        <v>55931</v>
      </c>
      <c r="G9" s="20"/>
      <c r="H9" s="2"/>
      <c r="I9" s="2"/>
      <c r="J9" s="2"/>
      <c r="K9" s="2"/>
    </row>
    <row r="10" spans="1:11" ht="16.5" customHeight="1">
      <c r="A10" s="24" t="s">
        <v>27</v>
      </c>
      <c r="B10" s="23"/>
      <c r="C10" s="29">
        <v>55434</v>
      </c>
      <c r="D10" s="30">
        <f>(E10-A5)*G4+E5</f>
        <v>57182.43488372092</v>
      </c>
      <c r="E10" s="31">
        <f>(C10+400-C5)/G5+A5-2.3</f>
        <v>33511.49069767442</v>
      </c>
      <c r="F10" s="30">
        <f>(C10+400)</f>
        <v>55834</v>
      </c>
      <c r="G10" s="20"/>
      <c r="H10" s="2"/>
      <c r="I10" s="2"/>
      <c r="J10" s="2"/>
      <c r="K10" s="2"/>
    </row>
    <row r="11" spans="1:11" ht="16.5" customHeight="1">
      <c r="A11" s="24" t="s">
        <v>28</v>
      </c>
      <c r="B11" s="23"/>
      <c r="C11" s="29">
        <v>55516</v>
      </c>
      <c r="D11" s="30">
        <f>(E11-A5)*G4+E5</f>
        <v>58225.923255813956</v>
      </c>
      <c r="E11" s="31">
        <f>(C11+1600-C5)/G5+A5-2.3</f>
        <v>33660.56046511628</v>
      </c>
      <c r="F11" s="30">
        <f>(C11+1600)</f>
        <v>57116</v>
      </c>
      <c r="G11" s="20"/>
      <c r="H11" s="9"/>
      <c r="I11" s="2"/>
      <c r="J11" s="4"/>
      <c r="K11" s="2"/>
    </row>
    <row r="12" spans="1:11" ht="16.5" customHeight="1">
      <c r="A12" s="22" t="s">
        <v>29</v>
      </c>
      <c r="B12" s="25"/>
      <c r="C12" s="26" t="s">
        <v>30</v>
      </c>
      <c r="D12" s="27"/>
      <c r="E12" s="25"/>
      <c r="F12" s="25"/>
      <c r="G12" s="28"/>
      <c r="H12" s="2"/>
      <c r="I12" s="2"/>
      <c r="J12" s="2"/>
      <c r="K12" s="2"/>
    </row>
    <row r="13" spans="1:11" ht="10.5" customHeight="1">
      <c r="A13" s="2"/>
      <c r="B13" s="4"/>
      <c r="C13" s="2"/>
      <c r="D13" s="4"/>
      <c r="E13" s="2"/>
      <c r="F13" s="4"/>
      <c r="G13" s="2"/>
      <c r="H13" s="9"/>
      <c r="I13" s="2"/>
      <c r="J13" s="4"/>
      <c r="K13" s="2"/>
    </row>
    <row r="14" spans="1:11" ht="10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0.5" customHeight="1">
      <c r="A15" s="2"/>
      <c r="B15" s="4"/>
      <c r="C15" s="2"/>
      <c r="D15" s="4"/>
      <c r="E15" s="2"/>
      <c r="F15" s="4"/>
      <c r="G15" s="2"/>
      <c r="H15" s="9"/>
      <c r="I15" s="2"/>
      <c r="J15" s="4"/>
      <c r="K15" s="2"/>
    </row>
    <row r="16" spans="1:11" ht="10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0.5" customHeight="1">
      <c r="A17" s="2"/>
      <c r="B17" s="4"/>
      <c r="C17" s="2"/>
      <c r="D17" s="4"/>
      <c r="E17" s="2"/>
      <c r="F17" s="4"/>
      <c r="G17" s="2"/>
      <c r="H17" s="9"/>
      <c r="I17" s="2"/>
      <c r="J17" s="4"/>
      <c r="K17" s="2"/>
    </row>
    <row r="18" spans="1:11" ht="10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0.5" customHeight="1">
      <c r="A19" s="2"/>
      <c r="B19" s="2"/>
      <c r="C19" s="2"/>
      <c r="D19" s="7"/>
      <c r="E19" s="2"/>
      <c r="F19" s="2"/>
      <c r="G19" s="2"/>
      <c r="H19" s="2"/>
      <c r="I19" s="2"/>
      <c r="J19" s="2"/>
      <c r="K19" s="2"/>
    </row>
    <row r="20" spans="1:11" ht="10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</sheetData>
  <printOptions/>
  <pageMargins left="0" right="0" top="0.6597222222222222" bottom="0.6597222222222222" header="0.15972222222222224" footer="0.15972222222222224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P. Coghill</dc:creator>
  <cp:keywords/>
  <dc:description/>
  <cp:lastModifiedBy>James P. Coghill</cp:lastModifiedBy>
  <dcterms:created xsi:type="dcterms:W3CDTF">2006-01-01T04:39:21Z</dcterms:created>
  <dcterms:modified xsi:type="dcterms:W3CDTF">2006-01-01T04:40:16Z</dcterms:modified>
  <cp:category/>
  <cp:version/>
  <cp:contentType/>
  <cp:contentStatus/>
</cp:coreProperties>
</file>